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docs.live.net/e13c510784ac5f7d/Desktop/"/>
    </mc:Choice>
  </mc:AlternateContent>
  <xr:revisionPtr revIDLastSave="0" documentId="8_{935766B6-B86A-4FBA-B3C0-9E4AEBCAF564}" xr6:coauthVersionLast="47" xr6:coauthVersionMax="47" xr10:uidLastSave="{00000000-0000-0000-0000-000000000000}"/>
  <bookViews>
    <workbookView xWindow="-120" yWindow="-120" windowWidth="20730" windowHeight="11040" tabRatio="793" xr2:uid="{00000000-000D-0000-FFFF-FFFF00000000}"/>
  </bookViews>
  <sheets>
    <sheet name="Directions" sheetId="9" r:id="rId1"/>
    <sheet name="Foley Observation" sheetId="1" r:id="rId2"/>
    <sheet name="Chart-Foleys wIndication" sheetId="8" r:id="rId3"/>
    <sheet name="Chart-Direct Observation" sheetId="5" r:id="rId4"/>
    <sheet name="Chart-Chart Review" sheetId="6" r:id="rId5"/>
    <sheet name="Chart-Combined" sheetId="2" r:id="rId6"/>
    <sheet name="Chart-Indications" sheetId="7" r:id="rId7"/>
  </sheets>
  <definedNames>
    <definedName name="_xlnm.Print_Area" localSheetId="4">'Chart-Chart Review'!$B$1:$K$29</definedName>
    <definedName name="_xlnm.Print_Area" localSheetId="5">'Chart-Combined'!$B$1:$Q$30</definedName>
    <definedName name="_xlnm.Print_Area" localSheetId="3">'Chart-Direct Observation'!$B$1:$K$31</definedName>
    <definedName name="_xlnm.Print_Area" localSheetId="2">'Chart-Foleys wIndication'!$C$1:$N$23</definedName>
    <definedName name="_xlnm.Print_Area" localSheetId="6">'Chart-Indications'!$C$1:$N$31</definedName>
    <definedName name="_xlnm.Print_Area" localSheetId="1">'Foley Observation'!$A$1:$Q$29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8" l="1"/>
  <c r="A3" i="7" l="1"/>
  <c r="C3" i="7" s="1"/>
  <c r="B2" i="2"/>
  <c r="A2" i="2"/>
  <c r="A2" i="6"/>
  <c r="A2" i="5"/>
  <c r="B2" i="5" s="1"/>
  <c r="A54" i="1"/>
  <c r="C46" i="7" s="1"/>
  <c r="A53" i="1"/>
  <c r="C45" i="7" s="1"/>
  <c r="A52" i="1"/>
  <c r="C44" i="7" s="1"/>
  <c r="A51" i="1"/>
  <c r="C43" i="7" s="1"/>
  <c r="A50" i="1"/>
  <c r="C42" i="7" s="1"/>
  <c r="A49" i="1"/>
  <c r="C41" i="7" s="1"/>
  <c r="A48" i="1"/>
  <c r="C40" i="7" s="1"/>
  <c r="A47" i="1"/>
  <c r="C39" i="7" s="1"/>
  <c r="A46" i="1"/>
  <c r="C38" i="7" s="1"/>
  <c r="AH29" i="1"/>
  <c r="AD29" i="1"/>
  <c r="AB29" i="1"/>
  <c r="Z29" i="1"/>
  <c r="X29" i="1"/>
  <c r="AJ28" i="1"/>
  <c r="AJ29" i="1" s="1"/>
  <c r="AH28" i="1"/>
  <c r="AF28" i="1"/>
  <c r="AF29" i="1" s="1"/>
  <c r="Z28" i="1"/>
  <c r="V28" i="1"/>
  <c r="V29" i="1" s="1"/>
  <c r="T28" i="1"/>
  <c r="T29" i="1" s="1"/>
  <c r="R28" i="1"/>
  <c r="R29" i="1" s="1"/>
  <c r="P28" i="1"/>
  <c r="P29" i="1" s="1"/>
  <c r="N28" i="1"/>
  <c r="N29" i="1" s="1"/>
  <c r="L28" i="1"/>
  <c r="L29" i="1" s="1"/>
  <c r="J28" i="1"/>
  <c r="J29" i="1" s="1"/>
  <c r="H28" i="1"/>
  <c r="H29" i="1" s="1"/>
  <c r="AN25" i="1"/>
  <c r="AK25" i="1"/>
  <c r="AM25" i="1" s="1"/>
  <c r="AN24" i="1"/>
  <c r="AM24" i="1"/>
  <c r="G49" i="2" s="1"/>
  <c r="AK24" i="1"/>
  <c r="AN23" i="1"/>
  <c r="AK23" i="1"/>
  <c r="AM23" i="1" s="1"/>
  <c r="AN21" i="1"/>
  <c r="AM21" i="1"/>
  <c r="F47" i="5" s="1"/>
  <c r="AK21" i="1"/>
  <c r="AJ19" i="1"/>
  <c r="AF19" i="1"/>
  <c r="AB19" i="1"/>
  <c r="X19" i="1"/>
  <c r="P19" i="1"/>
  <c r="AJ18" i="1"/>
  <c r="AH18" i="1"/>
  <c r="AH19" i="1" s="1"/>
  <c r="AF18" i="1"/>
  <c r="AD18" i="1"/>
  <c r="AD19" i="1" s="1"/>
  <c r="AB18" i="1"/>
  <c r="Z18" i="1"/>
  <c r="Z19" i="1" s="1"/>
  <c r="X18" i="1"/>
  <c r="V18" i="1"/>
  <c r="V19" i="1" s="1"/>
  <c r="T18" i="1"/>
  <c r="T19" i="1" s="1"/>
  <c r="R18" i="1"/>
  <c r="R19" i="1" s="1"/>
  <c r="P18" i="1"/>
  <c r="N18" i="1"/>
  <c r="N19" i="1" s="1"/>
  <c r="L18" i="1"/>
  <c r="L19" i="1" s="1"/>
  <c r="J18" i="1"/>
  <c r="J19" i="1" s="1"/>
  <c r="H18" i="1"/>
  <c r="H19" i="1" s="1"/>
  <c r="AN17" i="1"/>
  <c r="AM17" i="1"/>
  <c r="F46" i="5" s="1"/>
  <c r="AK17" i="1"/>
  <c r="AN16" i="1"/>
  <c r="AK16" i="1"/>
  <c r="AM16" i="1" s="1"/>
  <c r="AN15" i="1"/>
  <c r="AK15" i="1"/>
  <c r="AM15" i="1" s="1"/>
  <c r="AN14" i="1"/>
  <c r="AM14" i="1" s="1"/>
  <c r="AK14" i="1"/>
  <c r="AN13" i="1"/>
  <c r="AK13" i="1"/>
  <c r="AM13" i="1" s="1"/>
  <c r="F42" i="5" s="1"/>
  <c r="AN11" i="1"/>
  <c r="AK11" i="1"/>
  <c r="AM11" i="1" s="1"/>
  <c r="AN10" i="1"/>
  <c r="AK10" i="1"/>
  <c r="AM10" i="1" s="1"/>
  <c r="G45" i="2" l="1"/>
  <c r="F45" i="5"/>
  <c r="G41" i="2"/>
  <c r="F41" i="5"/>
  <c r="G40" i="2"/>
  <c r="F40" i="5"/>
  <c r="F43" i="5"/>
  <c r="G43" i="2"/>
  <c r="G48" i="2"/>
  <c r="F35" i="6"/>
  <c r="F48" i="5"/>
  <c r="G44" i="2"/>
  <c r="F44" i="5"/>
  <c r="F37" i="6"/>
  <c r="F50" i="5"/>
  <c r="G50" i="2"/>
  <c r="A57" i="1"/>
  <c r="D29" i="8" s="1"/>
  <c r="F34" i="6"/>
  <c r="G42" i="2"/>
  <c r="G46" i="2"/>
  <c r="F49" i="5"/>
  <c r="G47" i="2"/>
  <c r="F36" i="6"/>
  <c r="A56" i="1"/>
  <c r="A58" i="1" l="1"/>
  <c r="D27" i="8" s="1"/>
  <c r="D28" i="8"/>
</calcChain>
</file>

<file path=xl/sharedStrings.xml><?xml version="1.0" encoding="utf-8"?>
<sst xmlns="http://schemas.openxmlformats.org/spreadsheetml/2006/main" count="181" uniqueCount="113">
  <si>
    <t>Foley Catheter Observation and Quality Tool</t>
  </si>
  <si>
    <t>This spreadsheet was created to help hospitals monitor their use of Foley catheterization in an effort to reduce the incidence of catheter-associated urinary tract infections (CAUTIs).</t>
  </si>
  <si>
    <t>Directions for using this tool:</t>
  </si>
  <si>
    <r>
      <t xml:space="preserve">
Complete the Foley Observation worksheet, including unit, date, and patient census information. Input information for each indwelling Foley catheter in use from direct observation, as well as chart review.
Insert the Unit/Department and Date on the Chart-Foleys w/Indication and Chart-Indications worksheets.
Once this information has been inserted, the charts on each of the worksheets will auto-populate.
HSAG recommends completing this char</t>
    </r>
    <r>
      <rPr>
        <sz val="11"/>
        <rFont val="Franklin Gothic Book"/>
        <family val="2"/>
      </rPr>
      <t>t at a frequency that supports your current monitoring efforts.</t>
    </r>
    <r>
      <rPr>
        <sz val="11"/>
        <color indexed="8"/>
        <rFont val="Franklin Gothic Book"/>
        <family val="2"/>
      </rPr>
      <t xml:space="preserve">
</t>
    </r>
    <r>
      <rPr>
        <sz val="11"/>
        <color rgb="FFC00000"/>
        <rFont val="Franklin Gothic Demi"/>
        <family val="2"/>
      </rPr>
      <t>Note: This file is intended to record secure facility data. Do not email dashboard information.</t>
    </r>
    <r>
      <rPr>
        <sz val="11"/>
        <color indexed="8"/>
        <rFont val="Franklin Gothic Book"/>
        <family val="2"/>
      </rPr>
      <t xml:space="preserve">
</t>
    </r>
  </si>
  <si>
    <t>This material was prepared by Health Services Advisory Group (HSAG), a Quality Innovation Network-Quality Improvement Organization (QIN-QIO)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Publication No. QN-13SOW-PS-09292025-01</t>
  </si>
  <si>
    <t>Date:</t>
  </si>
  <si>
    <t>Patient Census:</t>
  </si>
  <si>
    <t>NPC= Not placed correctly</t>
  </si>
  <si>
    <t>Unit:</t>
  </si>
  <si>
    <t>Number of Patients with Devices:</t>
  </si>
  <si>
    <t>Yes</t>
  </si>
  <si>
    <t>No</t>
  </si>
  <si>
    <r>
      <t>Complete for each indwelling Foley catheter in use</t>
    </r>
    <r>
      <rPr>
        <sz val="11"/>
        <rFont val="Calibri"/>
        <family val="2"/>
        <scheme val="minor"/>
      </rPr>
      <t xml:space="preserve">: </t>
    </r>
  </si>
  <si>
    <t>Foley 1</t>
  </si>
  <si>
    <t>Foley 2</t>
  </si>
  <si>
    <t>Foley 3</t>
  </si>
  <si>
    <t>Foley 4</t>
  </si>
  <si>
    <t>Foley 5</t>
  </si>
  <si>
    <t>Foley 6</t>
  </si>
  <si>
    <t>Foley 7</t>
  </si>
  <si>
    <t>Foley 8</t>
  </si>
  <si>
    <t>Foley 9</t>
  </si>
  <si>
    <t>Foley 10</t>
  </si>
  <si>
    <t>Foley 11</t>
  </si>
  <si>
    <t>Foley 12</t>
  </si>
  <si>
    <t>Foley 13</t>
  </si>
  <si>
    <t>Foley 14</t>
  </si>
  <si>
    <t>Foley 15</t>
  </si>
  <si>
    <t>Total % Adherence Per Indicator</t>
  </si>
  <si>
    <t>COMMENTS</t>
  </si>
  <si>
    <t xml:space="preserve"> </t>
  </si>
  <si>
    <t xml:space="preserve">Direct Observation </t>
  </si>
  <si>
    <t>ROOM #</t>
  </si>
  <si>
    <t>1. Is a closed system being maintained?</t>
  </si>
  <si>
    <t>2. Is the Foley secured to the patient’s body to prevent 
     urethral tension?</t>
  </si>
  <si>
    <t>2a. If yes, how is it secured (e.g. tape, securement 
       device, etc.)?</t>
  </si>
  <si>
    <t>3. Is the bag below the level of the patient’s bladder?</t>
  </si>
  <si>
    <t>4. Is the tubing from the catheter to the bag free of 
    dependent loops?</t>
  </si>
  <si>
    <t>5. Is the tubing secured to the bed or chair to prevent 
     pulling on the entire system?</t>
  </si>
  <si>
    <t>6. Is the bag hanging free without touching the floor?</t>
  </si>
  <si>
    <t>7. Does the patient have an individual measuring device 
     marked with his/her name and room number?</t>
  </si>
  <si>
    <t>Total Positive Per Patient</t>
  </si>
  <si>
    <t>Total % Adherence Per Patient</t>
  </si>
  <si>
    <t>Chart Review</t>
  </si>
  <si>
    <t>8. Is there documentation indicating which department inserted the Foley and is perineal care being performed daily?</t>
  </si>
  <si>
    <t>8a. Note the department/unit where the Foley was 
       inserted and when perineal care was last performed.</t>
  </si>
  <si>
    <t xml:space="preserve">9. Is there documentation available indicating Foley 
     necessity? </t>
  </si>
  <si>
    <t>10. Is there documentation available for completion of 
       the insertion bundle?</t>
  </si>
  <si>
    <t>11. Has there been a check for Foley catheter necessity 
       today?</t>
  </si>
  <si>
    <t xml:space="preserve">12. What criterion is noted? </t>
  </si>
  <si>
    <t>13. Comments</t>
  </si>
  <si>
    <t>Drop-Down List for "Note the department/unit where the Foley was inserted."</t>
  </si>
  <si>
    <t>Emergency Department</t>
  </si>
  <si>
    <t>ICU</t>
  </si>
  <si>
    <t>Ward</t>
  </si>
  <si>
    <t>Customize</t>
  </si>
  <si>
    <t>Drop Down List for "What Criterion is noted?"</t>
  </si>
  <si>
    <t>Acute Urinary Retention (48 Hrs Only)</t>
  </si>
  <si>
    <t>Chronic Urinary Retention</t>
  </si>
  <si>
    <t>State 3 or 4 Pressure Ulcer</t>
  </si>
  <si>
    <t>Prolonged Immobilization</t>
  </si>
  <si>
    <r>
      <t>Active Diuresis with need for Accurate 1</t>
    </r>
    <r>
      <rPr>
        <vertAlign val="superscript"/>
        <sz val="11"/>
        <color theme="0"/>
        <rFont val="Calibri"/>
        <family val="2"/>
      </rPr>
      <t>s</t>
    </r>
    <r>
      <rPr>
        <sz val="11"/>
        <color theme="0"/>
        <rFont val="Calibri"/>
        <family val="2"/>
      </rPr>
      <t xml:space="preserve"> and 0</t>
    </r>
    <r>
      <rPr>
        <vertAlign val="superscript"/>
        <sz val="11"/>
        <color theme="0"/>
        <rFont val="Calibri"/>
        <family val="2"/>
      </rPr>
      <t>s</t>
    </r>
  </si>
  <si>
    <t>Changing Renal Function</t>
  </si>
  <si>
    <t>Urologic or Perineal or GYN Surgery</t>
  </si>
  <si>
    <t>Palliative or Comfort Care</t>
  </si>
  <si>
    <t>None of the Above</t>
  </si>
  <si>
    <t>Total with indication</t>
  </si>
  <si>
    <t>Total without indication</t>
  </si>
  <si>
    <t>Total Foleys</t>
  </si>
  <si>
    <t>Department / Date</t>
  </si>
  <si>
    <t>Foley Catheter Necessity</t>
  </si>
  <si>
    <t>Total Foleys present</t>
  </si>
  <si>
    <t>Total with indication (needed)</t>
  </si>
  <si>
    <t>Total without indication (not needed)</t>
  </si>
  <si>
    <t>Direct Observation—Foley Catheter Maintenance</t>
  </si>
  <si>
    <t>Maintenance Indicators</t>
  </si>
  <si>
    <t>1.</t>
  </si>
  <si>
    <t>Is a closed system being maintained?</t>
  </si>
  <si>
    <t>2.</t>
  </si>
  <si>
    <t>Is the Foley secured to the patient’s body to prevent urethral tension?</t>
  </si>
  <si>
    <t>3.</t>
  </si>
  <si>
    <t>Is the bag below the level of the patient’s bladder?</t>
  </si>
  <si>
    <t>4.</t>
  </si>
  <si>
    <t>Is the tubing from the catheter to the bag free of dependent loops?</t>
  </si>
  <si>
    <t>5.</t>
  </si>
  <si>
    <t>Is the tubing secured to the bed or chair to prevent pulling on the entire system?</t>
  </si>
  <si>
    <t>6.</t>
  </si>
  <si>
    <t>Is the bag hanging free without touching the floor?</t>
  </si>
  <si>
    <t>7.</t>
  </si>
  <si>
    <t>Does the patient have an individual measuring device marked with his/her name and room number?</t>
  </si>
  <si>
    <t>Indicator</t>
  </si>
  <si>
    <t>Data</t>
  </si>
  <si>
    <t>Is there documentation available indicating which department inserted the Foley?</t>
  </si>
  <si>
    <t xml:space="preserve">Is there documentation available indicating Foley necessity? </t>
  </si>
  <si>
    <t>Is there documentation available for completion of the insertion bundle?</t>
  </si>
  <si>
    <t>Has there been a check for foley catheter necessity today?</t>
  </si>
  <si>
    <t>Chart Review—Foley Catheter</t>
  </si>
  <si>
    <t>Chart Review Indicators</t>
  </si>
  <si>
    <t>8.</t>
  </si>
  <si>
    <t>Is there documentation available indicating which department inserted the Foley</t>
  </si>
  <si>
    <t>and is perineal care performed daily?</t>
  </si>
  <si>
    <t>9.</t>
  </si>
  <si>
    <t>10.</t>
  </si>
  <si>
    <t>11.</t>
  </si>
  <si>
    <t>Has there been a check for Foley catheter necessity today?</t>
  </si>
  <si>
    <t>Combined Direct Observation &amp; Chart Review—Foley Catheter</t>
  </si>
  <si>
    <t>Indicators</t>
  </si>
  <si>
    <t>Is there documentation available indicating which department inserted the Foley and is perineal care performed daily?</t>
  </si>
  <si>
    <t>Enter Date/Unit</t>
  </si>
  <si>
    <t xml:space="preserve">Foley Catheter Indications </t>
  </si>
  <si>
    <t>(Must have at least 2 Indicators for graph to work, 3 or more graph better)</t>
  </si>
  <si>
    <r>
      <t>Active Diuresis With Need for Accurate 1</t>
    </r>
    <r>
      <rPr>
        <vertAlign val="superscript"/>
        <sz val="11"/>
        <color theme="0"/>
        <rFont val="Calibri"/>
        <family val="2"/>
      </rPr>
      <t>s</t>
    </r>
    <r>
      <rPr>
        <sz val="11"/>
        <color theme="0"/>
        <rFont val="Calibri"/>
        <family val="2"/>
      </rPr>
      <t xml:space="preserve"> and 0</t>
    </r>
    <r>
      <rPr>
        <vertAlign val="superscript"/>
        <sz val="11"/>
        <color theme="0"/>
        <rFont val="Calibri"/>
        <family val="2"/>
      </rPr>
      <t>s</t>
    </r>
  </si>
  <si>
    <t>No Indication—FOLEY NOT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</si>
</sst>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indexed="8"/>
      <name val="Franklin Gothic Book"/>
      <family val="2"/>
    </font>
    <font>
      <sz val="11"/>
      <name val="Franklin Gothic Book"/>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0"/>
      <color theme="1"/>
      <name val="Calibri"/>
      <family val="2"/>
      <scheme val="minor"/>
    </font>
    <font>
      <b/>
      <sz val="11"/>
      <color rgb="FF000000"/>
      <name val="Calibri"/>
      <family val="2"/>
      <scheme val="minor"/>
    </font>
    <font>
      <b/>
      <sz val="12"/>
      <color rgb="FFB95119"/>
      <name val="Calibri"/>
      <family val="2"/>
      <scheme val="minor"/>
    </font>
    <font>
      <sz val="11"/>
      <color rgb="FF000000"/>
      <name val="Calibri"/>
      <family val="2"/>
      <scheme val="minor"/>
    </font>
    <font>
      <sz val="12"/>
      <color theme="1"/>
      <name val="Calibri"/>
      <family val="2"/>
      <scheme val="minor"/>
    </font>
    <font>
      <b/>
      <sz val="16"/>
      <color rgb="FFB95119"/>
      <name val="Calibri"/>
      <family val="2"/>
      <scheme val="minor"/>
    </font>
    <font>
      <sz val="11"/>
      <name val="Calibri"/>
      <family val="2"/>
      <scheme val="minor"/>
    </font>
    <font>
      <b/>
      <sz val="20"/>
      <color rgb="FFB95117"/>
      <name val="Calibri"/>
      <family val="2"/>
      <scheme val="minor"/>
    </font>
    <font>
      <b/>
      <sz val="16"/>
      <color rgb="FFB95117"/>
      <name val="Calibri"/>
      <family val="2"/>
      <scheme val="minor"/>
    </font>
    <font>
      <sz val="9"/>
      <color rgb="FF000000"/>
      <name val="Calibri"/>
      <family val="2"/>
      <scheme val="minor"/>
    </font>
    <font>
      <sz val="9"/>
      <color theme="1"/>
      <name val="Calibri"/>
      <family val="2"/>
      <scheme val="minor"/>
    </font>
    <font>
      <b/>
      <sz val="11"/>
      <color rgb="FFB95119"/>
      <name val="Calibri"/>
      <family val="2"/>
      <scheme val="minor"/>
    </font>
    <font>
      <b/>
      <sz val="16"/>
      <color theme="0"/>
      <name val="Franklin Gothic Book"/>
      <family val="2"/>
    </font>
    <font>
      <sz val="11"/>
      <color theme="1"/>
      <name val="Franklin Gothic Book"/>
      <family val="2"/>
    </font>
    <font>
      <sz val="7.5"/>
      <color theme="1"/>
      <name val="Franklin Gothic Book"/>
      <family val="2"/>
    </font>
    <font>
      <b/>
      <sz val="14"/>
      <color theme="1"/>
      <name val="Franklin Gothic Book"/>
      <family val="2"/>
    </font>
    <font>
      <u/>
      <sz val="11"/>
      <name val="Calibri"/>
      <family val="2"/>
      <scheme val="minor"/>
    </font>
    <font>
      <b/>
      <sz val="14"/>
      <color rgb="FFB95117"/>
      <name val="Calibri"/>
      <family val="2"/>
      <scheme val="minor"/>
    </font>
    <font>
      <sz val="8"/>
      <color theme="1"/>
      <name val="Calibri"/>
      <family val="2"/>
      <scheme val="minor"/>
    </font>
    <font>
      <sz val="7"/>
      <color theme="1" tint="0.34998626667073579"/>
      <name val="Franklin Gothic Book"/>
      <family val="2"/>
    </font>
    <font>
      <sz val="10"/>
      <color rgb="FF000000"/>
      <name val="Calibri"/>
      <family val="2"/>
      <scheme val="minor"/>
    </font>
    <font>
      <vertAlign val="superscript"/>
      <sz val="11"/>
      <color theme="0"/>
      <name val="Calibri"/>
      <family val="2"/>
    </font>
    <font>
      <sz val="11"/>
      <color theme="0"/>
      <name val="Calibri"/>
      <family val="2"/>
    </font>
    <font>
      <sz val="18"/>
      <color theme="1"/>
      <name val="Franklin Gothic Demi"/>
      <family val="2"/>
    </font>
    <font>
      <b/>
      <sz val="18"/>
      <color rgb="FFE66D0A"/>
      <name val="Calibri"/>
      <family val="2"/>
      <scheme val="minor"/>
    </font>
    <font>
      <b/>
      <sz val="20"/>
      <color rgb="FFE66D0A"/>
      <name val="Calibri"/>
      <family val="2"/>
      <scheme val="minor"/>
    </font>
    <font>
      <b/>
      <u/>
      <sz val="14"/>
      <color rgb="FFE66D0A"/>
      <name val="Calibri"/>
      <family val="2"/>
      <scheme val="minor"/>
    </font>
    <font>
      <sz val="11"/>
      <color rgb="FFC00000"/>
      <name val="Calibri"/>
      <family val="2"/>
      <scheme val="minor"/>
    </font>
    <font>
      <b/>
      <sz val="11"/>
      <color theme="0"/>
      <name val="Calibri"/>
      <family val="2"/>
      <scheme val="minor"/>
    </font>
    <font>
      <b/>
      <sz val="16"/>
      <color theme="9" tint="-0.249977111117893"/>
      <name val="Calibri"/>
      <family val="2"/>
      <scheme val="minor"/>
    </font>
    <font>
      <b/>
      <sz val="20"/>
      <color theme="9" tint="-0.249977111117893"/>
      <name val="Calibri"/>
      <family val="2"/>
      <scheme val="minor"/>
    </font>
    <font>
      <b/>
      <u/>
      <sz val="14"/>
      <color theme="9" tint="-0.249977111117893"/>
      <name val="Calibri"/>
      <family val="2"/>
      <scheme val="minor"/>
    </font>
    <font>
      <b/>
      <sz val="18"/>
      <color theme="9" tint="-0.249977111117893"/>
      <name val="Calibri"/>
      <family val="2"/>
      <scheme val="minor"/>
    </font>
    <font>
      <sz val="11"/>
      <color rgb="FFC00000"/>
      <name val="Franklin Gothic Demi"/>
      <family val="2"/>
    </font>
    <font>
      <b/>
      <u/>
      <sz val="11"/>
      <color rgb="FFBA5808"/>
      <name val="Calibri"/>
      <family val="2"/>
      <scheme val="minor"/>
    </font>
    <font>
      <b/>
      <u/>
      <sz val="12"/>
      <color rgb="FFBA5808"/>
      <name val="Calibri"/>
      <family val="2"/>
      <scheme val="minor"/>
    </font>
    <font>
      <b/>
      <u/>
      <sz val="14"/>
      <color rgb="FFE26B0A"/>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9E3D7"/>
        <bgColor indexed="64"/>
      </patternFill>
    </fill>
    <fill>
      <patternFill patternType="solid">
        <fgColor rgb="FFF79646"/>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B95117"/>
      </top>
      <bottom style="thin">
        <color indexed="64"/>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s>
  <cellStyleXfs count="2">
    <xf numFmtId="0" fontId="0" fillId="0" borderId="0"/>
    <xf numFmtId="9" fontId="3" fillId="0" borderId="0" applyFont="0" applyFill="0" applyBorder="0" applyAlignment="0" applyProtection="0"/>
  </cellStyleXfs>
  <cellXfs count="130">
    <xf numFmtId="0" fontId="0" fillId="0" borderId="0" xfId="0"/>
    <xf numFmtId="0" fontId="7"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xf numFmtId="0" fontId="8" fillId="0" borderId="0" xfId="0" applyFont="1" applyAlignment="1">
      <alignment horizontal="center"/>
    </xf>
    <xf numFmtId="0" fontId="0" fillId="0" borderId="0" xfId="0" applyAlignment="1">
      <alignment horizontal="center" wrapText="1"/>
    </xf>
    <xf numFmtId="0" fontId="0" fillId="0" borderId="10" xfId="0" applyBorder="1" applyAlignment="1" applyProtection="1">
      <alignment horizontal="center"/>
      <protection locked="0"/>
    </xf>
    <xf numFmtId="0" fontId="8" fillId="0" borderId="2" xfId="0" applyFont="1" applyBorder="1" applyAlignment="1" applyProtection="1">
      <alignment horizontal="center" wrapText="1"/>
      <protection locked="0"/>
    </xf>
    <xf numFmtId="0" fontId="5" fillId="0" borderId="0" xfId="0" applyFont="1" applyAlignment="1">
      <alignment horizontal="center"/>
    </xf>
    <xf numFmtId="0" fontId="9" fillId="0" borderId="0" xfId="0" applyFont="1" applyAlignment="1">
      <alignment wrapText="1"/>
    </xf>
    <xf numFmtId="0" fontId="9" fillId="0" borderId="0" xfId="0" applyFont="1" applyAlignment="1">
      <alignment horizontal="left" indent="2"/>
    </xf>
    <xf numFmtId="0" fontId="5" fillId="0" borderId="0" xfId="0" applyFont="1"/>
    <xf numFmtId="0" fontId="0" fillId="0" borderId="2" xfId="0" applyBorder="1" applyAlignment="1" applyProtection="1">
      <alignment horizontal="center" wrapText="1"/>
      <protection locked="0"/>
    </xf>
    <xf numFmtId="9" fontId="3" fillId="0" borderId="0" xfId="1" applyFont="1" applyAlignment="1">
      <alignment horizontal="center"/>
    </xf>
    <xf numFmtId="9" fontId="3" fillId="0" borderId="0" xfId="1" applyFont="1" applyFill="1" applyAlignment="1">
      <alignment horizontal="center"/>
    </xf>
    <xf numFmtId="164" fontId="3" fillId="0" borderId="0" xfId="1" applyNumberFormat="1" applyFont="1" applyAlignment="1">
      <alignment horizontal="center"/>
    </xf>
    <xf numFmtId="0" fontId="10" fillId="0" borderId="0" xfId="0" applyFont="1" applyAlignment="1">
      <alignment horizontal="left"/>
    </xf>
    <xf numFmtId="0" fontId="11" fillId="0" borderId="0" xfId="0" applyFont="1"/>
    <xf numFmtId="0" fontId="11" fillId="0" borderId="0" xfId="0" quotePrefix="1" applyFont="1" applyAlignment="1">
      <alignment horizontal="right" wrapText="1"/>
    </xf>
    <xf numFmtId="0" fontId="0" fillId="0" borderId="0" xfId="0" quotePrefix="1" applyAlignment="1">
      <alignment horizontal="right" wrapText="1"/>
    </xf>
    <xf numFmtId="0" fontId="11" fillId="0" borderId="0" xfId="0" applyFont="1" applyAlignment="1">
      <alignment horizontal="left"/>
    </xf>
    <xf numFmtId="0" fontId="0" fillId="0" borderId="0" xfId="0" applyAlignment="1">
      <alignment horizontal="right"/>
    </xf>
    <xf numFmtId="0" fontId="4" fillId="0" borderId="0" xfId="0" applyFont="1"/>
    <xf numFmtId="9" fontId="4" fillId="0" borderId="0" xfId="0" applyNumberFormat="1" applyFont="1"/>
    <xf numFmtId="0" fontId="0" fillId="0" borderId="0" xfId="0" applyAlignment="1" applyProtection="1">
      <alignment wrapText="1"/>
      <protection locked="0"/>
    </xf>
    <xf numFmtId="14" fontId="12" fillId="0" borderId="0" xfId="0" applyNumberFormat="1" applyFont="1"/>
    <xf numFmtId="0" fontId="5" fillId="0" borderId="0" xfId="0" applyFont="1" applyAlignment="1">
      <alignment horizontal="center" wrapText="1"/>
    </xf>
    <xf numFmtId="0" fontId="8"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3" borderId="3" xfId="0" applyFill="1" applyBorder="1" applyAlignment="1">
      <alignment horizontal="center"/>
    </xf>
    <xf numFmtId="0" fontId="0" fillId="3" borderId="0" xfId="0" applyFill="1" applyAlignment="1">
      <alignment horizontal="center"/>
    </xf>
    <xf numFmtId="9" fontId="3" fillId="3" borderId="4" xfId="1"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left"/>
    </xf>
    <xf numFmtId="0" fontId="5" fillId="3" borderId="5" xfId="0" applyFont="1" applyFill="1" applyBorder="1" applyAlignment="1">
      <alignment horizontal="center"/>
    </xf>
    <xf numFmtId="0" fontId="5" fillId="3" borderId="0" xfId="0" applyFont="1" applyFill="1" applyAlignment="1">
      <alignment horizontal="center"/>
    </xf>
    <xf numFmtId="0" fontId="0" fillId="3" borderId="6" xfId="0" applyFill="1" applyBorder="1"/>
    <xf numFmtId="164" fontId="3" fillId="3" borderId="5" xfId="1" applyNumberFormat="1" applyFont="1" applyFill="1" applyBorder="1" applyAlignment="1">
      <alignment horizontal="center"/>
    </xf>
    <xf numFmtId="164" fontId="3" fillId="3" borderId="0" xfId="1" applyNumberFormat="1" applyFont="1" applyFill="1" applyBorder="1" applyAlignment="1">
      <alignment horizontal="center"/>
    </xf>
    <xf numFmtId="0" fontId="0" fillId="3" borderId="5" xfId="0" applyFill="1" applyBorder="1" applyAlignment="1" applyProtection="1">
      <alignment horizontal="center"/>
      <protection locked="0"/>
    </xf>
    <xf numFmtId="9" fontId="3" fillId="3" borderId="6" xfId="1" applyFont="1" applyFill="1" applyBorder="1" applyAlignment="1">
      <alignment horizontal="center"/>
    </xf>
    <xf numFmtId="0" fontId="0" fillId="0" borderId="7" xfId="0" applyBorder="1" applyAlignment="1">
      <alignment horizontal="center"/>
    </xf>
    <xf numFmtId="0" fontId="0" fillId="0" borderId="7" xfId="0" applyBorder="1"/>
    <xf numFmtId="164" fontId="3" fillId="0" borderId="0" xfId="1" applyNumberFormat="1" applyFont="1" applyFill="1" applyBorder="1" applyAlignment="1">
      <alignment horizontal="center"/>
    </xf>
    <xf numFmtId="0" fontId="13" fillId="0" borderId="0" xfId="0" applyFont="1"/>
    <xf numFmtId="0" fontId="14" fillId="0" borderId="0" xfId="0" applyFont="1"/>
    <xf numFmtId="0" fontId="14" fillId="0" borderId="0" xfId="0" applyFont="1" applyAlignment="1">
      <alignment horizontal="center"/>
    </xf>
    <xf numFmtId="0" fontId="5" fillId="0" borderId="0" xfId="0" applyFont="1" applyAlignment="1">
      <alignment horizontal="left"/>
    </xf>
    <xf numFmtId="0" fontId="0" fillId="0" borderId="0" xfId="0" applyAlignment="1">
      <alignment vertical="top"/>
    </xf>
    <xf numFmtId="0" fontId="15" fillId="0" borderId="0" xfId="0" applyFont="1"/>
    <xf numFmtId="0" fontId="16" fillId="0" borderId="0" xfId="0" applyFont="1" applyAlignment="1">
      <alignment vertical="top"/>
    </xf>
    <xf numFmtId="0" fontId="17" fillId="0" borderId="0" xfId="0" quotePrefix="1" applyFont="1" applyAlignment="1">
      <alignment horizontal="right" vertical="top" wrapText="1"/>
    </xf>
    <xf numFmtId="0" fontId="18" fillId="0" borderId="0" xfId="0" applyFont="1" applyAlignment="1">
      <alignment vertical="top"/>
    </xf>
    <xf numFmtId="0" fontId="18" fillId="0" borderId="0" xfId="0" quotePrefix="1" applyFont="1" applyAlignment="1">
      <alignment horizontal="right" vertical="top" wrapText="1"/>
    </xf>
    <xf numFmtId="0" fontId="17" fillId="0" borderId="0" xfId="0" applyFont="1" applyAlignment="1">
      <alignment vertical="top" wrapText="1"/>
    </xf>
    <xf numFmtId="0" fontId="19" fillId="0" borderId="0" xfId="0" applyFont="1" applyAlignment="1">
      <alignment horizontal="left"/>
    </xf>
    <xf numFmtId="0" fontId="20" fillId="0" borderId="0" xfId="0" applyFont="1" applyAlignment="1">
      <alignment horizontal="center" vertical="center"/>
    </xf>
    <xf numFmtId="0" fontId="22" fillId="0" borderId="0" xfId="0" applyFont="1" applyAlignment="1">
      <alignment vertical="top" wrapText="1"/>
    </xf>
    <xf numFmtId="0" fontId="6" fillId="0" borderId="0" xfId="0" applyFont="1"/>
    <xf numFmtId="0" fontId="35" fillId="2" borderId="0" xfId="0" applyFont="1" applyFill="1" applyAlignment="1" applyProtection="1">
      <alignment horizontal="center" wrapText="1"/>
      <protection locked="0"/>
    </xf>
    <xf numFmtId="0" fontId="14" fillId="0" borderId="11" xfId="0" applyFont="1" applyBorder="1"/>
    <xf numFmtId="0" fontId="14" fillId="0" borderId="12" xfId="0" applyFont="1" applyBorder="1"/>
    <xf numFmtId="0" fontId="14" fillId="0" borderId="13" xfId="0" applyFont="1" applyBorder="1" applyAlignment="1">
      <alignment horizontal="center"/>
    </xf>
    <xf numFmtId="0" fontId="24" fillId="0" borderId="14" xfId="0" applyFont="1" applyBorder="1"/>
    <xf numFmtId="0" fontId="14" fillId="0" borderId="15" xfId="0" applyFont="1" applyBorder="1" applyAlignment="1">
      <alignment horizontal="center"/>
    </xf>
    <xf numFmtId="0" fontId="14" fillId="0" borderId="14" xfId="0" applyFont="1" applyBorder="1" applyProtection="1">
      <protection locked="0"/>
    </xf>
    <xf numFmtId="0" fontId="14" fillId="0" borderId="14" xfId="0" applyFont="1" applyBorder="1" applyAlignment="1" applyProtection="1">
      <alignment wrapText="1"/>
      <protection locked="0"/>
    </xf>
    <xf numFmtId="0" fontId="14" fillId="0" borderId="16" xfId="0" applyFont="1" applyBorder="1"/>
    <xf numFmtId="0" fontId="14" fillId="0" borderId="17" xfId="0" applyFont="1" applyBorder="1"/>
    <xf numFmtId="0" fontId="14" fillId="0" borderId="18" xfId="0" applyFont="1" applyBorder="1" applyAlignment="1">
      <alignment horizontal="center"/>
    </xf>
    <xf numFmtId="0" fontId="36" fillId="0" borderId="0" xfId="0" applyFont="1"/>
    <xf numFmtId="0" fontId="4" fillId="0" borderId="0" xfId="0" applyFont="1" applyAlignment="1">
      <alignment wrapText="1"/>
    </xf>
    <xf numFmtId="0" fontId="21" fillId="0" borderId="0" xfId="0" applyFont="1" applyAlignment="1">
      <alignment horizontal="left" vertical="center" wrapText="1"/>
    </xf>
    <xf numFmtId="0" fontId="0" fillId="0" borderId="1" xfId="0" applyBorder="1" applyAlignment="1" applyProtection="1">
      <alignment horizontal="center"/>
      <protection locked="0"/>
    </xf>
    <xf numFmtId="0" fontId="4" fillId="0" borderId="0" xfId="0" applyFont="1" applyAlignment="1">
      <alignment horizontal="left" wrapText="1"/>
    </xf>
    <xf numFmtId="0" fontId="31" fillId="4" borderId="0" xfId="0" applyFont="1" applyFill="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vertical="center"/>
    </xf>
    <xf numFmtId="0" fontId="0" fillId="0" borderId="0" xfId="0" applyAlignment="1">
      <alignment vertical="center"/>
    </xf>
    <xf numFmtId="0" fontId="1" fillId="0" borderId="8" xfId="0" applyFont="1" applyBorder="1" applyAlignment="1">
      <alignment horizontal="left" vertical="top" wrapText="1"/>
    </xf>
    <xf numFmtId="0" fontId="0" fillId="0" borderId="7"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27" fillId="0" borderId="0" xfId="0" applyFont="1" applyAlignment="1">
      <alignment horizontal="left" vertical="top" wrapText="1"/>
    </xf>
    <xf numFmtId="0" fontId="0" fillId="3" borderId="8" xfId="0"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0" fillId="3" borderId="0" xfId="0" applyFill="1" applyAlignment="1">
      <alignment horizontal="center" vertical="top" wrapText="1"/>
    </xf>
    <xf numFmtId="0" fontId="0" fillId="3" borderId="6" xfId="0" applyFill="1" applyBorder="1" applyAlignment="1">
      <alignment horizontal="center" vertical="top" wrapText="1"/>
    </xf>
    <xf numFmtId="14" fontId="0" fillId="0" borderId="0" xfId="0" applyNumberFormat="1" applyAlignment="1">
      <alignment horizontal="right"/>
    </xf>
    <xf numFmtId="0" fontId="0" fillId="0" borderId="1" xfId="0" applyBorder="1" applyAlignment="1" applyProtection="1">
      <alignment horizontal="center"/>
      <protection locked="0"/>
    </xf>
    <xf numFmtId="0" fontId="11" fillId="0" borderId="0" xfId="0" applyFont="1" applyAlignment="1">
      <alignment horizontal="left" wrapText="1"/>
    </xf>
    <xf numFmtId="14" fontId="0" fillId="0" borderId="1" xfId="0" applyNumberFormat="1" applyBorder="1" applyAlignment="1" applyProtection="1">
      <alignment horizontal="center"/>
      <protection locked="0"/>
    </xf>
    <xf numFmtId="0" fontId="42" fillId="0" borderId="0" xfId="0" applyFont="1" applyAlignment="1">
      <alignment horizontal="left"/>
    </xf>
    <xf numFmtId="0" fontId="37" fillId="0" borderId="0" xfId="0" applyFont="1" applyAlignment="1">
      <alignment horizontal="center" vertical="center"/>
    </xf>
    <xf numFmtId="0" fontId="13" fillId="0" borderId="0" xfId="0" applyFont="1" applyAlignment="1">
      <alignment horizontal="center" vertical="center"/>
    </xf>
    <xf numFmtId="0" fontId="28" fillId="0" borderId="0" xfId="0" applyFont="1" applyAlignment="1">
      <alignment horizontal="left" wrapText="1" indent="2"/>
    </xf>
    <xf numFmtId="0" fontId="0" fillId="0" borderId="0" xfId="0" applyAlignment="1">
      <alignment horizontal="left"/>
    </xf>
    <xf numFmtId="0" fontId="24" fillId="0" borderId="0" xfId="0" applyFont="1" applyAlignment="1">
      <alignment horizontal="left"/>
    </xf>
    <xf numFmtId="0" fontId="0" fillId="0" borderId="0" xfId="0" applyAlignment="1">
      <alignment horizontal="left" wrapText="1"/>
    </xf>
    <xf numFmtId="0" fontId="43" fillId="0" borderId="0" xfId="0" applyFont="1" applyAlignment="1">
      <alignment horizontal="left"/>
    </xf>
    <xf numFmtId="0" fontId="8" fillId="0" borderId="0" xfId="0" applyFont="1" applyAlignment="1">
      <alignment horizontal="left" wrapText="1" indent="3"/>
    </xf>
    <xf numFmtId="0" fontId="0" fillId="0" borderId="0" xfId="0" applyAlignment="1">
      <alignment horizontal="left" wrapText="1" indent="3"/>
    </xf>
    <xf numFmtId="0" fontId="40" fillId="0" borderId="0" xfId="0" applyFont="1" applyAlignment="1">
      <alignment horizontal="center"/>
    </xf>
    <xf numFmtId="0" fontId="32" fillId="0" borderId="0" xfId="0" applyFont="1" applyAlignment="1">
      <alignment horizontal="center"/>
    </xf>
    <xf numFmtId="14" fontId="5" fillId="0" borderId="0" xfId="0" applyNumberFormat="1" applyFont="1" applyAlignment="1">
      <alignment horizontal="center" vertical="center"/>
    </xf>
    <xf numFmtId="0" fontId="6" fillId="2" borderId="0" xfId="0" applyFont="1" applyFill="1" applyAlignment="1" applyProtection="1">
      <alignment horizontal="center" wrapText="1"/>
      <protection locked="0"/>
    </xf>
    <xf numFmtId="0" fontId="4" fillId="0" borderId="0" xfId="0" applyFont="1" applyAlignment="1">
      <alignment horizontal="left" wrapText="1"/>
    </xf>
    <xf numFmtId="0" fontId="39" fillId="0" borderId="0" xfId="0" applyFont="1" applyAlignment="1">
      <alignment horizontal="center" vertical="center"/>
    </xf>
    <xf numFmtId="0" fontId="34" fillId="0" borderId="0" xfId="0" applyFont="1" applyAlignment="1">
      <alignment horizontal="center" vertical="center"/>
    </xf>
    <xf numFmtId="0" fontId="38" fillId="0" borderId="0" xfId="0" applyFont="1" applyAlignment="1">
      <alignment horizontal="center"/>
    </xf>
    <xf numFmtId="0" fontId="33" fillId="0" borderId="0" xfId="0" applyFont="1" applyAlignment="1">
      <alignment horizontal="center"/>
    </xf>
    <xf numFmtId="0" fontId="16" fillId="0" borderId="0" xfId="0" applyFont="1" applyAlignment="1">
      <alignment horizontal="center" vertical="top"/>
    </xf>
    <xf numFmtId="0" fontId="17" fillId="0" borderId="0" xfId="0" applyFont="1" applyAlignment="1">
      <alignment horizontal="left" vertical="top" wrapText="1"/>
    </xf>
    <xf numFmtId="0" fontId="25" fillId="0" borderId="0" xfId="0" applyFont="1" applyAlignment="1">
      <alignment horizontal="center" vertical="top"/>
    </xf>
    <xf numFmtId="0" fontId="44" fillId="0" borderId="0" xfId="0" applyFont="1" applyAlignment="1">
      <alignment horizontal="center" vertical="center"/>
    </xf>
    <xf numFmtId="0" fontId="40" fillId="0" borderId="0" xfId="0" applyFont="1" applyAlignment="1">
      <alignment horizontal="center" vertical="top" readingOrder="1"/>
    </xf>
    <xf numFmtId="0" fontId="32" fillId="0" borderId="0" xfId="0" applyFont="1" applyAlignment="1">
      <alignment horizontal="center" vertical="top" readingOrder="1"/>
    </xf>
    <xf numFmtId="0" fontId="0" fillId="2" borderId="0" xfId="0" applyFill="1" applyAlignment="1" applyProtection="1">
      <alignment horizontal="center"/>
      <protection locked="0"/>
    </xf>
    <xf numFmtId="0" fontId="0" fillId="0" borderId="0" xfId="0" applyAlignment="1">
      <alignment horizontal="center" vertical="top"/>
    </xf>
    <xf numFmtId="0" fontId="26" fillId="0" borderId="0" xfId="0" applyFont="1" applyAlignment="1">
      <alignment horizontal="center"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BA5808"/>
      <color rgb="FFE26B0A"/>
      <color rgb="FFE66D0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rgbClr val="0070C0"/>
              </a:solidFill>
            </c:spPr>
            <c:extLst>
              <c:ext xmlns:c16="http://schemas.microsoft.com/office/drawing/2014/chart" uri="{C3380CC4-5D6E-409C-BE32-E72D297353CC}">
                <c16:uniqueId val="{00000001-3619-431C-957F-AB700A3CF378}"/>
              </c:ext>
            </c:extLst>
          </c:dPt>
          <c:dPt>
            <c:idx val="1"/>
            <c:invertIfNegative val="0"/>
            <c:bubble3D val="0"/>
            <c:spPr>
              <a:solidFill>
                <a:srgbClr val="B95117"/>
              </a:solidFill>
            </c:spPr>
            <c:extLst>
              <c:ext xmlns:c16="http://schemas.microsoft.com/office/drawing/2014/chart" uri="{C3380CC4-5D6E-409C-BE32-E72D297353CC}">
                <c16:uniqueId val="{00000003-3619-431C-957F-AB700A3CF378}"/>
              </c:ext>
            </c:extLst>
          </c:dPt>
          <c:dPt>
            <c:idx val="2"/>
            <c:invertIfNegative val="0"/>
            <c:bubble3D val="0"/>
            <c:spPr>
              <a:solidFill>
                <a:srgbClr val="C00000"/>
              </a:solidFill>
            </c:spPr>
            <c:extLst>
              <c:ext xmlns:c16="http://schemas.microsoft.com/office/drawing/2014/chart" uri="{C3380CC4-5D6E-409C-BE32-E72D297353CC}">
                <c16:uniqueId val="{00000005-3619-431C-957F-AB700A3CF378}"/>
              </c:ext>
            </c:extLst>
          </c:dPt>
          <c:dLbls>
            <c:delete val="1"/>
          </c:dLbls>
          <c:cat>
            <c:strRef>
              <c:f>'Chart-Foleys wIndication'!$E$27:$E$29</c:f>
              <c:strCache>
                <c:ptCount val="3"/>
                <c:pt idx="0">
                  <c:v>Total Foleys present</c:v>
                </c:pt>
                <c:pt idx="1">
                  <c:v>Total with indication (needed)</c:v>
                </c:pt>
                <c:pt idx="2">
                  <c:v>Total without indication (not needed)</c:v>
                </c:pt>
              </c:strCache>
            </c:strRef>
          </c:cat>
          <c:val>
            <c:numRef>
              <c:f>'Chart-Foleys wIndication'!$D$27:$D$29</c:f>
              <c:numCache>
                <c:formatCode>General</c:formatCode>
                <c:ptCount val="3"/>
                <c:pt idx="0">
                  <c:v>0</c:v>
                </c:pt>
                <c:pt idx="1">
                  <c:v>0</c:v>
                </c:pt>
                <c:pt idx="2">
                  <c:v>0</c:v>
                </c:pt>
              </c:numCache>
            </c:numRef>
          </c:val>
          <c:extLst>
            <c:ext xmlns:c16="http://schemas.microsoft.com/office/drawing/2014/chart" uri="{C3380CC4-5D6E-409C-BE32-E72D297353CC}">
              <c16:uniqueId val="{00000006-3619-431C-957F-AB700A3CF378}"/>
            </c:ext>
          </c:extLst>
        </c:ser>
        <c:dLbls>
          <c:showLegendKey val="0"/>
          <c:showVal val="1"/>
          <c:showCatName val="0"/>
          <c:showSerName val="0"/>
          <c:showPercent val="0"/>
          <c:showBubbleSize val="0"/>
        </c:dLbls>
        <c:gapWidth val="150"/>
        <c:shape val="box"/>
        <c:axId val="216938032"/>
        <c:axId val="216938416"/>
        <c:axId val="0"/>
      </c:bar3DChart>
      <c:catAx>
        <c:axId val="216938032"/>
        <c:scaling>
          <c:orientation val="minMax"/>
        </c:scaling>
        <c:delete val="0"/>
        <c:axPos val="b"/>
        <c:numFmt formatCode="General" sourceLinked="0"/>
        <c:majorTickMark val="none"/>
        <c:minorTickMark val="none"/>
        <c:tickLblPos val="none"/>
        <c:crossAx val="216938416"/>
        <c:crosses val="autoZero"/>
        <c:auto val="1"/>
        <c:lblAlgn val="ctr"/>
        <c:lblOffset val="100"/>
        <c:noMultiLvlLbl val="0"/>
      </c:catAx>
      <c:valAx>
        <c:axId val="216938416"/>
        <c:scaling>
          <c:orientation val="minMax"/>
        </c:scaling>
        <c:delete val="0"/>
        <c:axPos val="l"/>
        <c:majorGridlines/>
        <c:numFmt formatCode="General" sourceLinked="1"/>
        <c:majorTickMark val="none"/>
        <c:minorTickMark val="none"/>
        <c:tickLblPos val="nextTo"/>
        <c:crossAx val="216938032"/>
        <c:crosses val="autoZero"/>
        <c:crossBetween val="between"/>
        <c:majorUnit val="1"/>
      </c:valAx>
      <c:spPr>
        <a:noFill/>
        <a:ln w="25400">
          <a:noFill/>
        </a:ln>
      </c:spPr>
    </c:plotArea>
    <c:legend>
      <c:legendPos val="b"/>
      <c:overlay val="0"/>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spPr>
            <a:solidFill>
              <a:srgbClr val="B95117"/>
            </a:solidFill>
          </c:spPr>
          <c:invertIfNegative val="0"/>
          <c:dLbls>
            <c:dLbl>
              <c:idx val="0"/>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44-4BCE-A1C7-65CB9261331C}"/>
                </c:ext>
              </c:extLst>
            </c:dLbl>
            <c:dLbl>
              <c:idx val="1"/>
              <c:layout>
                <c:manualLayout>
                  <c:x val="0"/>
                  <c:y val="6.4957264957265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44-4BCE-A1C7-65CB9261331C}"/>
                </c:ext>
              </c:extLst>
            </c:dLbl>
            <c:dLbl>
              <c:idx val="2"/>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44-4BCE-A1C7-65CB9261331C}"/>
                </c:ext>
              </c:extLst>
            </c:dLbl>
            <c:dLbl>
              <c:idx val="3"/>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44-4BCE-A1C7-65CB9261331C}"/>
                </c:ext>
              </c:extLst>
            </c:dLbl>
            <c:dLbl>
              <c:idx val="4"/>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44-4BCE-A1C7-65CB9261331C}"/>
                </c:ext>
              </c:extLst>
            </c:dLbl>
            <c:dLbl>
              <c:idx val="5"/>
              <c:layout>
                <c:manualLayout>
                  <c:x val="0"/>
                  <c:y val="5.8119658119658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44-4BCE-A1C7-65CB9261331C}"/>
                </c:ext>
              </c:extLst>
            </c:dLbl>
            <c:dLbl>
              <c:idx val="6"/>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44-4BCE-A1C7-65CB9261331C}"/>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'Chart-Direct Observation'!$F$40:$F$46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2344-4BCE-A1C7-65CB9261331C}"/>
            </c:ext>
          </c:extLst>
        </c:ser>
        <c:dLbls>
          <c:showLegendKey val="0"/>
          <c:showVal val="0"/>
          <c:showCatName val="0"/>
          <c:showSerName val="0"/>
          <c:showPercent val="0"/>
          <c:showBubbleSize val="0"/>
        </c:dLbls>
        <c:gapWidth val="91"/>
        <c:shape val="box"/>
        <c:axId val="217107176"/>
        <c:axId val="217113704"/>
        <c:axId val="0"/>
      </c:bar3DChart>
      <c:catAx>
        <c:axId val="217107176"/>
        <c:scaling>
          <c:orientation val="minMax"/>
        </c:scaling>
        <c:delete val="0"/>
        <c:axPos val="b"/>
        <c:numFmt formatCode="General" sourceLinked="1"/>
        <c:majorTickMark val="out"/>
        <c:minorTickMark val="none"/>
        <c:tickLblPos val="nextTo"/>
        <c:crossAx val="217113704"/>
        <c:crosses val="autoZero"/>
        <c:auto val="1"/>
        <c:lblAlgn val="ctr"/>
        <c:lblOffset val="100"/>
        <c:noMultiLvlLbl val="0"/>
      </c:catAx>
      <c:valAx>
        <c:axId val="217113704"/>
        <c:scaling>
          <c:orientation val="minMax"/>
        </c:scaling>
        <c:delete val="0"/>
        <c:axPos val="l"/>
        <c:majorGridlines/>
        <c:numFmt formatCode="0%" sourceLinked="0"/>
        <c:majorTickMark val="out"/>
        <c:minorTickMark val="none"/>
        <c:tickLblPos val="nextTo"/>
        <c:crossAx val="217107176"/>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3.9605639103156296E-3"/>
                  <c:y val="7.5213675213675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60-4B95-BFFD-FD38DC97C783}"/>
                </c:ext>
              </c:extLst>
            </c:dLbl>
            <c:dLbl>
              <c:idx val="1"/>
              <c:layout>
                <c:manualLayout>
                  <c:x val="2.6712031072621215E-4"/>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60-4B95-BFFD-FD38DC97C783}"/>
                </c:ext>
              </c:extLst>
            </c:dLbl>
            <c:dLbl>
              <c:idx val="2"/>
              <c:layout>
                <c:manualLayout>
                  <c:x val="2.0248504773339618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60-4B95-BFFD-FD38DC97C783}"/>
                </c:ext>
              </c:extLst>
            </c:dLbl>
            <c:dLbl>
              <c:idx val="3"/>
              <c:layout>
                <c:manualLayout>
                  <c:x val="3.9160680937221489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60-4B95-BFFD-FD38DC97C783}"/>
                </c:ext>
              </c:extLst>
            </c:dLbl>
            <c:dLbl>
              <c:idx val="4"/>
              <c:layout>
                <c:manualLayout>
                  <c:x val="9.4562633672100865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60-4B95-BFFD-FD38DC97C783}"/>
                </c:ext>
              </c:extLst>
            </c:dLbl>
            <c:dLbl>
              <c:idx val="5"/>
              <c:layout>
                <c:manualLayout>
                  <c:x val="7.5650106937680834E-3"/>
                  <c:y val="-1.0256410256410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60-4B95-BFFD-FD38DC97C783}"/>
                </c:ext>
              </c:extLst>
            </c:dLbl>
            <c:dLbl>
              <c:idx val="6"/>
              <c:layout>
                <c:manualLayout>
                  <c:x val="5.6737580203260534E-3"/>
                  <c:y val="-6.8376068376068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60-4B95-BFFD-FD38DC97C783}"/>
                </c:ext>
              </c:extLst>
            </c:dLbl>
            <c:dLbl>
              <c:idx val="7"/>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60-4B95-BFFD-FD38DC97C783}"/>
                </c:ext>
              </c:extLst>
            </c:dLbl>
            <c:dLbl>
              <c:idx val="8"/>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60-4B95-BFFD-FD38DC97C783}"/>
                </c:ext>
              </c:extLst>
            </c:dLbl>
            <c:dLbl>
              <c:idx val="9"/>
              <c:layout>
                <c:manualLayout>
                  <c:x val="5.6737580203260534E-3"/>
                  <c:y val="-6.83760683760677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60-4B95-BFFD-FD38DC97C783}"/>
                </c:ext>
              </c:extLst>
            </c:dLbl>
            <c:dLbl>
              <c:idx val="10"/>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60-4B95-BFFD-FD38DC97C783}"/>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'Chart-Chart Review'!$E$34:$E$37</c:f>
              <c:numCache>
                <c:formatCode>General</c:formatCode>
                <c:ptCount val="4"/>
                <c:pt idx="0">
                  <c:v>8</c:v>
                </c:pt>
                <c:pt idx="1">
                  <c:v>9</c:v>
                </c:pt>
                <c:pt idx="2">
                  <c:v>10</c:v>
                </c:pt>
                <c:pt idx="3">
                  <c:v>11</c:v>
                </c:pt>
              </c:numCache>
            </c:numRef>
          </c:cat>
          <c:val>
            <c:numRef>
              <c:f>'Chart-Chart Review'!$F$34:$F$37</c:f>
              <c:numCache>
                <c:formatCode>0%</c:formatCode>
                <c:ptCount val="4"/>
                <c:pt idx="0">
                  <c:v>0</c:v>
                </c:pt>
                <c:pt idx="1">
                  <c:v>0</c:v>
                </c:pt>
                <c:pt idx="2">
                  <c:v>0</c:v>
                </c:pt>
                <c:pt idx="3">
                  <c:v>0</c:v>
                </c:pt>
              </c:numCache>
            </c:numRef>
          </c:val>
          <c:extLst>
            <c:ext xmlns:c16="http://schemas.microsoft.com/office/drawing/2014/chart" uri="{C3380CC4-5D6E-409C-BE32-E72D297353CC}">
              <c16:uniqueId val="{0000000B-C760-4B95-BFFD-FD38DC97C783}"/>
            </c:ext>
          </c:extLst>
        </c:ser>
        <c:dLbls>
          <c:showLegendKey val="0"/>
          <c:showVal val="0"/>
          <c:showCatName val="0"/>
          <c:showSerName val="0"/>
          <c:showPercent val="0"/>
          <c:showBubbleSize val="0"/>
        </c:dLbls>
        <c:gapWidth val="91"/>
        <c:shape val="box"/>
        <c:axId val="217212072"/>
        <c:axId val="217430672"/>
        <c:axId val="0"/>
      </c:bar3DChart>
      <c:catAx>
        <c:axId val="217212072"/>
        <c:scaling>
          <c:orientation val="minMax"/>
        </c:scaling>
        <c:delete val="0"/>
        <c:axPos val="b"/>
        <c:numFmt formatCode="General" sourceLinked="1"/>
        <c:majorTickMark val="out"/>
        <c:minorTickMark val="none"/>
        <c:tickLblPos val="nextTo"/>
        <c:crossAx val="217430672"/>
        <c:crosses val="autoZero"/>
        <c:auto val="1"/>
        <c:lblAlgn val="ctr"/>
        <c:lblOffset val="100"/>
        <c:noMultiLvlLbl val="0"/>
      </c:catAx>
      <c:valAx>
        <c:axId val="217430672"/>
        <c:scaling>
          <c:orientation val="minMax"/>
        </c:scaling>
        <c:delete val="0"/>
        <c:axPos val="l"/>
        <c:majorGridlines/>
        <c:numFmt formatCode="0%" sourceLinked="0"/>
        <c:majorTickMark val="out"/>
        <c:minorTickMark val="none"/>
        <c:tickLblPos val="nextTo"/>
        <c:crossAx val="217212072"/>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1.1347451109494465E-2"/>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6-4E42-90B0-6F71CE2DEA2C}"/>
                </c:ext>
              </c:extLst>
            </c:dLbl>
            <c:dLbl>
              <c:idx val="1"/>
              <c:layout>
                <c:manualLayout>
                  <c:x val="1.1347516040652185E-2"/>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F6-4E42-90B0-6F71CE2DEA2C}"/>
                </c:ext>
              </c:extLst>
            </c:dLbl>
            <c:dLbl>
              <c:idx val="2"/>
              <c:layout>
                <c:manualLayout>
                  <c:x val="7.56501069376808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6-4E42-90B0-6F71CE2DEA2C}"/>
                </c:ext>
              </c:extLst>
            </c:dLbl>
            <c:dLbl>
              <c:idx val="3"/>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E42-90B0-6F71CE2DEA2C}"/>
                </c:ext>
              </c:extLst>
            </c:dLbl>
            <c:dLbl>
              <c:idx val="4"/>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6-4E42-90B0-6F71CE2DEA2C}"/>
                </c:ext>
              </c:extLst>
            </c:dLbl>
            <c:dLbl>
              <c:idx val="5"/>
              <c:layout>
                <c:manualLayout>
                  <c:x val="7.5650106937680834E-3"/>
                  <c:y val="-1.0256410256410201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E42-90B0-6F71CE2DEA2C}"/>
                </c:ext>
              </c:extLst>
            </c:dLbl>
            <c:dLbl>
              <c:idx val="6"/>
              <c:layout>
                <c:manualLayout>
                  <c:x val="5.67375802032605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F6-4E42-90B0-6F71CE2DEA2C}"/>
                </c:ext>
              </c:extLst>
            </c:dLbl>
            <c:dLbl>
              <c:idx val="7"/>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F6-4E42-90B0-6F71CE2DEA2C}"/>
                </c:ext>
              </c:extLst>
            </c:dLbl>
            <c:dLbl>
              <c:idx val="8"/>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F6-4E42-90B0-6F71CE2DEA2C}"/>
                </c:ext>
              </c:extLst>
            </c:dLbl>
            <c:dLbl>
              <c:idx val="9"/>
              <c:layout>
                <c:manualLayout>
                  <c:x val="5.6737580203260534E-3"/>
                  <c:y val="-6.8376068376067752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F6-4E42-90B0-6F71CE2DEA2C}"/>
                </c:ext>
              </c:extLst>
            </c:dLbl>
            <c:dLbl>
              <c:idx val="10"/>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F6-4E42-90B0-6F71CE2DEA2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'Chart-Combined'!$F$40:$F$50</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'Chart-Combined'!$G$40:$G$50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94F6-4E42-90B0-6F71CE2DEA2C}"/>
            </c:ext>
          </c:extLst>
        </c:ser>
        <c:dLbls>
          <c:showLegendKey val="0"/>
          <c:showVal val="0"/>
          <c:showCatName val="0"/>
          <c:showSerName val="0"/>
          <c:showPercent val="0"/>
          <c:showBubbleSize val="0"/>
        </c:dLbls>
        <c:gapWidth val="89"/>
        <c:shape val="box"/>
        <c:axId val="217466288"/>
        <c:axId val="217463360"/>
        <c:axId val="0"/>
      </c:bar3DChart>
      <c:catAx>
        <c:axId val="217466288"/>
        <c:scaling>
          <c:orientation val="minMax"/>
        </c:scaling>
        <c:delete val="0"/>
        <c:axPos val="b"/>
        <c:numFmt formatCode="General" sourceLinked="1"/>
        <c:majorTickMark val="out"/>
        <c:minorTickMark val="none"/>
        <c:tickLblPos val="nextTo"/>
        <c:crossAx val="217463360"/>
        <c:crosses val="autoZero"/>
        <c:auto val="1"/>
        <c:lblAlgn val="ctr"/>
        <c:lblOffset val="100"/>
        <c:noMultiLvlLbl val="0"/>
      </c:catAx>
      <c:valAx>
        <c:axId val="217463360"/>
        <c:scaling>
          <c:orientation val="minMax"/>
        </c:scaling>
        <c:delete val="0"/>
        <c:axPos val="l"/>
        <c:majorGridlines/>
        <c:numFmt formatCode="0%" sourceLinked="0"/>
        <c:majorTickMark val="out"/>
        <c:minorTickMark val="none"/>
        <c:tickLblPos val="nextTo"/>
        <c:crossAx val="217466288"/>
        <c:crosses val="autoZero"/>
        <c:crossBetween val="between"/>
        <c:majorUnit val="0.1"/>
      </c:valAx>
      <c:spPr>
        <a:noFill/>
        <a:ln w="25400">
          <a:noFill/>
        </a:ln>
      </c:spPr>
    </c:plotArea>
    <c:plotVisOnly val="1"/>
    <c:dispBlanksAs val="gap"/>
    <c:showDLblsOverMax val="0"/>
  </c:chart>
  <c:spPr>
    <a:noFill/>
    <a:ln w="38100">
      <a:noFill/>
    </a:ln>
  </c:spPr>
  <c:printSettings>
    <c:headerFooter/>
    <c:pageMargins b="0.75000000000000322" l="0.70000000000000062" r="0.70000000000000062" t="0.7500000000000032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hPercent val="80"/>
      <c:rotY val="54"/>
      <c:rAngAx val="0"/>
      <c:perspective val="0"/>
    </c:view3D>
    <c:floor>
      <c:thickness val="0"/>
    </c:floor>
    <c:sideWall>
      <c:thickness val="0"/>
    </c:sideWall>
    <c:backWall>
      <c:thickness val="0"/>
    </c:backWall>
    <c:plotArea>
      <c:layout>
        <c:manualLayout>
          <c:layoutTarget val="inner"/>
          <c:xMode val="edge"/>
          <c:yMode val="edge"/>
          <c:x val="0.11565714525046071"/>
          <c:y val="7.1269618354804873E-2"/>
          <c:w val="0.76732157815379598"/>
          <c:h val="0.69262780400032165"/>
        </c:manualLayout>
      </c:layout>
      <c:pie3DChart>
        <c:varyColors val="1"/>
        <c:ser>
          <c:idx val="0"/>
          <c:order val="0"/>
          <c:spPr>
            <a:scene3d>
              <a:camera prst="orthographicFront"/>
              <a:lightRig rig="threePt" dir="t">
                <a:rot lat="0" lon="0" rev="1200000"/>
              </a:lightRig>
            </a:scene3d>
            <a:sp3d>
              <a:bevelT w="63500" h="25400"/>
              <a:bevelB w="0"/>
            </a:sp3d>
          </c:spPr>
          <c:explosion val="11"/>
          <c:dPt>
            <c:idx val="0"/>
            <c:bubble3D val="0"/>
            <c:extLst>
              <c:ext xmlns:c16="http://schemas.microsoft.com/office/drawing/2014/chart" uri="{C3380CC4-5D6E-409C-BE32-E72D297353CC}">
                <c16:uniqueId val="{00000000-D592-4A13-B3F5-C8BF08445C57}"/>
              </c:ext>
            </c:extLst>
          </c:dPt>
          <c:dPt>
            <c:idx val="1"/>
            <c:bubble3D val="0"/>
            <c:spPr>
              <a:solidFill>
                <a:schemeClr val="accent4">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2-D592-4A13-B3F5-C8BF08445C57}"/>
              </c:ext>
            </c:extLst>
          </c:dPt>
          <c:dPt>
            <c:idx val="2"/>
            <c:bubble3D val="0"/>
            <c:spPr>
              <a:solidFill>
                <a:schemeClr val="accent6">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4-D592-4A13-B3F5-C8BF08445C57}"/>
              </c:ext>
            </c:extLst>
          </c:dPt>
          <c:dPt>
            <c:idx val="3"/>
            <c:bubble3D val="0"/>
            <c:extLst>
              <c:ext xmlns:c16="http://schemas.microsoft.com/office/drawing/2014/chart" uri="{C3380CC4-5D6E-409C-BE32-E72D297353CC}">
                <c16:uniqueId val="{00000005-D592-4A13-B3F5-C8BF08445C57}"/>
              </c:ext>
            </c:extLst>
          </c:dPt>
          <c:dPt>
            <c:idx val="4"/>
            <c:bubble3D val="0"/>
            <c:extLst>
              <c:ext xmlns:c16="http://schemas.microsoft.com/office/drawing/2014/chart" uri="{C3380CC4-5D6E-409C-BE32-E72D297353CC}">
                <c16:uniqueId val="{00000006-D592-4A13-B3F5-C8BF08445C57}"/>
              </c:ext>
            </c:extLst>
          </c:dPt>
          <c:dPt>
            <c:idx val="5"/>
            <c:bubble3D val="0"/>
            <c:extLst>
              <c:ext xmlns:c16="http://schemas.microsoft.com/office/drawing/2014/chart" uri="{C3380CC4-5D6E-409C-BE32-E72D297353CC}">
                <c16:uniqueId val="{00000007-D592-4A13-B3F5-C8BF08445C57}"/>
              </c:ext>
            </c:extLst>
          </c:dPt>
          <c:dPt>
            <c:idx val="6"/>
            <c:bubble3D val="0"/>
            <c:extLst>
              <c:ext xmlns:c16="http://schemas.microsoft.com/office/drawing/2014/chart" uri="{C3380CC4-5D6E-409C-BE32-E72D297353CC}">
                <c16:uniqueId val="{00000008-D592-4A13-B3F5-C8BF08445C57}"/>
              </c:ext>
            </c:extLst>
          </c:dPt>
          <c:dPt>
            <c:idx val="7"/>
            <c:bubble3D val="0"/>
            <c:extLst>
              <c:ext xmlns:c16="http://schemas.microsoft.com/office/drawing/2014/chart" uri="{C3380CC4-5D6E-409C-BE32-E72D297353CC}">
                <c16:uniqueId val="{00000009-D592-4A13-B3F5-C8BF08445C57}"/>
              </c:ext>
            </c:extLst>
          </c:dPt>
          <c:dPt>
            <c:idx val="8"/>
            <c:bubble3D val="0"/>
            <c:spPr>
              <a:solidFill>
                <a:schemeClr val="accent2">
                  <a:lumMod val="75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B-D592-4A13-B3F5-C8BF08445C57}"/>
              </c:ext>
            </c:extLst>
          </c:dPt>
          <c:dLbls>
            <c:delete val="1"/>
          </c:dLbls>
          <c:cat>
            <c:strRef>
              <c:f>'Chart-Indications'!$D$38:$D$46</c:f>
              <c:strCache>
                <c:ptCount val="9"/>
                <c:pt idx="0">
                  <c:v>Acute Urinary Retention (48 Hrs Only)</c:v>
                </c:pt>
                <c:pt idx="1">
                  <c:v>Chronic Urinary Retention</c:v>
                </c:pt>
                <c:pt idx="2">
                  <c:v>State 3 or 4 Pressure Ulcer</c:v>
                </c:pt>
                <c:pt idx="3">
                  <c:v>Prolonged Immobilization</c:v>
                </c:pt>
                <c:pt idx="4">
                  <c:v>Active Diuresis With Need for Accurate 1s and 0s</c:v>
                </c:pt>
                <c:pt idx="5">
                  <c:v>Changing Renal Function</c:v>
                </c:pt>
                <c:pt idx="6">
                  <c:v>Urologic or Perineal or GYN Surgery</c:v>
                </c:pt>
                <c:pt idx="7">
                  <c:v>Palliative or Comfort Care</c:v>
                </c:pt>
                <c:pt idx="8">
                  <c:v>No Indication—FOLEY NOT NEEDED</c:v>
                </c:pt>
              </c:strCache>
            </c:strRef>
          </c:cat>
          <c:val>
            <c:numRef>
              <c:f>'Chart-Indications'!$C$38:$C$46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C-D592-4A13-B3F5-C8BF08445C57}"/>
            </c:ext>
          </c:extLst>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9.8990199363377454E-2"/>
          <c:y val="0.83203717814843037"/>
          <c:w val="0.81620399843636571"/>
          <c:h val="0.15354838709677421"/>
        </c:manualLayout>
      </c:layout>
      <c:overlay val="0"/>
    </c:legend>
    <c:plotVisOnly val="1"/>
    <c:dispBlanksAs val="zero"/>
    <c:showDLblsOverMax val="0"/>
  </c:chart>
  <c:spPr>
    <a:ln>
      <a:noFill/>
    </a:ln>
  </c:spPr>
  <c:printSettings>
    <c:headerFooter/>
    <c:pageMargins b="0.75000000000000122" l="0.70000000000000062" r="0.70000000000000062" t="0.750000000000001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9</xdr:col>
      <xdr:colOff>33130</xdr:colOff>
      <xdr:row>26</xdr:row>
      <xdr:rowOff>22822</xdr:rowOff>
    </xdr:from>
    <xdr:to>
      <xdr:col>16</xdr:col>
      <xdr:colOff>140804</xdr:colOff>
      <xdr:row>29</xdr:row>
      <xdr:rowOff>3979</xdr:rowOff>
    </xdr:to>
    <xdr:pic>
      <xdr:nvPicPr>
        <xdr:cNvPr id="4" name="Picture 3" descr="Logo: QIN-QIO/HSAG.">
          <a:extLst>
            <a:ext uri="{FF2B5EF4-FFF2-40B4-BE49-F238E27FC236}">
              <a16:creationId xmlns:a16="http://schemas.microsoft.com/office/drawing/2014/main" id="{0C3B16A5-5F2B-4620-9A77-AB2C7AC176BC}"/>
            </a:ext>
          </a:extLst>
        </xdr:cNvPr>
        <xdr:cNvPicPr>
          <a:picLocks noChangeAspect="1"/>
        </xdr:cNvPicPr>
      </xdr:nvPicPr>
      <xdr:blipFill rotWithShape="1">
        <a:blip xmlns:r="http://schemas.openxmlformats.org/officeDocument/2006/relationships" r:embed="rId1"/>
        <a:srcRect t="17395" r="64627"/>
        <a:stretch>
          <a:fillRect/>
        </a:stretch>
      </xdr:blipFill>
      <xdr:spPr>
        <a:xfrm>
          <a:off x="4563717" y="5340257"/>
          <a:ext cx="3329609" cy="552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1085850</xdr:colOff>
      <xdr:row>1</xdr:row>
      <xdr:rowOff>56993</xdr:rowOff>
    </xdr:to>
    <xdr:pic>
      <xdr:nvPicPr>
        <xdr:cNvPr id="5" name="Picture 4">
          <a:extLst>
            <a:ext uri="{FF2B5EF4-FFF2-40B4-BE49-F238E27FC236}">
              <a16:creationId xmlns:a16="http://schemas.microsoft.com/office/drawing/2014/main" id="{674C691D-8529-41E3-8BB5-A7AD7823DD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2058650" cy="857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3</xdr:row>
      <xdr:rowOff>123825</xdr:rowOff>
    </xdr:from>
    <xdr:to>
      <xdr:col>13</xdr:col>
      <xdr:colOff>428625</xdr:colOff>
      <xdr:row>23</xdr:row>
      <xdr:rowOff>0</xdr:rowOff>
    </xdr:to>
    <xdr:graphicFrame macro="">
      <xdr:nvGraphicFramePr>
        <xdr:cNvPr id="2076" name="Chart 1" descr="Foley Catheter Necessity">
          <a:extLst>
            <a:ext uri="{FF2B5EF4-FFF2-40B4-BE49-F238E27FC236}">
              <a16:creationId xmlns:a16="http://schemas.microsoft.com/office/drawing/2014/main" id="{00000000-0008-0000-02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49690</xdr:colOff>
      <xdr:row>0</xdr:row>
      <xdr:rowOff>0</xdr:rowOff>
    </xdr:from>
    <xdr:to>
      <xdr:col>17</xdr:col>
      <xdr:colOff>230665</xdr:colOff>
      <xdr:row>1</xdr:row>
      <xdr:rowOff>56993</xdr:rowOff>
    </xdr:to>
    <xdr:pic>
      <xdr:nvPicPr>
        <xdr:cNvPr id="3" name="Picture 2">
          <a:extLst>
            <a:ext uri="{FF2B5EF4-FFF2-40B4-BE49-F238E27FC236}">
              <a16:creationId xmlns:a16="http://schemas.microsoft.com/office/drawing/2014/main" id="{77018A69-4118-4B5E-AB4E-5E45A3184F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739342" y="0"/>
          <a:ext cx="9035084" cy="6699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4148" name="Chart 1" descr="Direct Observation - Foley Catheter Maintenance">
          <a:extLst>
            <a:ext uri="{FF2B5EF4-FFF2-40B4-BE49-F238E27FC236}">
              <a16:creationId xmlns:a16="http://schemas.microsoft.com/office/drawing/2014/main" id="{00000000-0008-0000-03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30</xdr:row>
      <xdr:rowOff>152400</xdr:rowOff>
    </xdr:to>
    <xdr:sp macro="" textlink="">
      <xdr:nvSpPr>
        <xdr:cNvPr id="3" name="Rectangl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SpPr/>
      </xdr:nvSpPr>
      <xdr:spPr>
        <a:xfrm>
          <a:off x="2095500" y="28576"/>
          <a:ext cx="7134225" cy="580072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99503</xdr:colOff>
      <xdr:row>1</xdr:row>
      <xdr:rowOff>190500</xdr:rowOff>
    </xdr:from>
    <xdr:ext cx="694870" cy="37407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137853" y="1343025"/>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529259</xdr:colOff>
      <xdr:row>0</xdr:row>
      <xdr:rowOff>669906</xdr:rowOff>
    </xdr:to>
    <xdr:pic>
      <xdr:nvPicPr>
        <xdr:cNvPr id="2" name="Picture 1">
          <a:extLst>
            <a:ext uri="{FF2B5EF4-FFF2-40B4-BE49-F238E27FC236}">
              <a16:creationId xmlns:a16="http://schemas.microsoft.com/office/drawing/2014/main" id="{D455284E-9F78-4A4B-8D8B-1842B12DCF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9035084" cy="6699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6196" name="Chart 1" descr="Chart Review--Foley Catheter">
          <a:extLst>
            <a:ext uri="{FF2B5EF4-FFF2-40B4-BE49-F238E27FC236}">
              <a16:creationId xmlns:a16="http://schemas.microsoft.com/office/drawing/2014/main" id="{00000000-0008-0000-04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28</xdr:row>
      <xdr:rowOff>133351</xdr:rowOff>
    </xdr:to>
    <xdr:sp macro="" textlink="">
      <xdr:nvSpPr>
        <xdr:cNvPr id="3" name="Rectangl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SpPr/>
      </xdr:nvSpPr>
      <xdr:spPr>
        <a:xfrm>
          <a:off x="2095500" y="28576"/>
          <a:ext cx="7134225" cy="6543675"/>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214005</xdr:colOff>
      <xdr:row>2</xdr:row>
      <xdr:rowOff>76200</xdr:rowOff>
    </xdr:from>
    <xdr:ext cx="694870" cy="37407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252355" y="1352550"/>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529259</xdr:colOff>
      <xdr:row>0</xdr:row>
      <xdr:rowOff>669906</xdr:rowOff>
    </xdr:to>
    <xdr:pic>
      <xdr:nvPicPr>
        <xdr:cNvPr id="2" name="Picture 1">
          <a:extLst>
            <a:ext uri="{FF2B5EF4-FFF2-40B4-BE49-F238E27FC236}">
              <a16:creationId xmlns:a16="http://schemas.microsoft.com/office/drawing/2014/main" id="{211076C9-F39F-4BF7-9351-58239B4C9DB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9035084" cy="6699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2</xdr:row>
      <xdr:rowOff>0</xdr:rowOff>
    </xdr:from>
    <xdr:to>
      <xdr:col>16</xdr:col>
      <xdr:colOff>9525</xdr:colOff>
      <xdr:row>22</xdr:row>
      <xdr:rowOff>66675</xdr:rowOff>
    </xdr:to>
    <xdr:graphicFrame macro="">
      <xdr:nvGraphicFramePr>
        <xdr:cNvPr id="8232" name="Chart 1" descr="Combined Direct Observation &amp; Chart Review - Foley Catheter">
          <a:extLst>
            <a:ext uri="{FF2B5EF4-FFF2-40B4-BE49-F238E27FC236}">
              <a16:creationId xmlns:a16="http://schemas.microsoft.com/office/drawing/2014/main" id="{00000000-0008-0000-0500-00002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185208</xdr:colOff>
      <xdr:row>1</xdr:row>
      <xdr:rowOff>133350</xdr:rowOff>
    </xdr:from>
    <xdr:ext cx="638123" cy="342786"/>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227791" y="1234017"/>
          <a:ext cx="6381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800"/>
            <a:t>Total</a:t>
          </a:r>
          <a:r>
            <a:rPr lang="en-US" sz="800" baseline="0"/>
            <a:t> %</a:t>
          </a:r>
        </a:p>
        <a:p>
          <a:pPr algn="ctr"/>
          <a:r>
            <a:rPr lang="en-US" sz="800" baseline="0"/>
            <a:t>Adherence</a:t>
          </a:r>
          <a:endParaRPr lang="en-US" sz="800"/>
        </a:p>
      </xdr:txBody>
    </xdr:sp>
    <xdr:clientData/>
  </xdr:oneCellAnchor>
  <xdr:twoCellAnchor editAs="oneCell">
    <xdr:from>
      <xdr:col>0</xdr:col>
      <xdr:colOff>2021409</xdr:colOff>
      <xdr:row>0</xdr:row>
      <xdr:rowOff>0</xdr:rowOff>
    </xdr:from>
    <xdr:to>
      <xdr:col>17</xdr:col>
      <xdr:colOff>1143</xdr:colOff>
      <xdr:row>0</xdr:row>
      <xdr:rowOff>669906</xdr:rowOff>
    </xdr:to>
    <xdr:pic>
      <xdr:nvPicPr>
        <xdr:cNvPr id="2" name="Picture 1">
          <a:extLst>
            <a:ext uri="{FF2B5EF4-FFF2-40B4-BE49-F238E27FC236}">
              <a16:creationId xmlns:a16="http://schemas.microsoft.com/office/drawing/2014/main" id="{F13F8E7D-7116-48F6-900A-B01FD8181F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21409" y="0"/>
          <a:ext cx="9035084" cy="6699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3</xdr:row>
      <xdr:rowOff>38100</xdr:rowOff>
    </xdr:from>
    <xdr:to>
      <xdr:col>13</xdr:col>
      <xdr:colOff>466725</xdr:colOff>
      <xdr:row>30</xdr:row>
      <xdr:rowOff>180975</xdr:rowOff>
    </xdr:to>
    <xdr:graphicFrame macro="">
      <xdr:nvGraphicFramePr>
        <xdr:cNvPr id="10268" name="Chart 2" descr="Foley Catheter Indications ">
          <a:extLst>
            <a:ext uri="{FF2B5EF4-FFF2-40B4-BE49-F238E27FC236}">
              <a16:creationId xmlns:a16="http://schemas.microsoft.com/office/drawing/2014/main" id="{00000000-0008-0000-0600-00001C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0</xdr:rowOff>
    </xdr:from>
    <xdr:to>
      <xdr:col>16</xdr:col>
      <xdr:colOff>586409</xdr:colOff>
      <xdr:row>0</xdr:row>
      <xdr:rowOff>669906</xdr:rowOff>
    </xdr:to>
    <xdr:pic>
      <xdr:nvPicPr>
        <xdr:cNvPr id="3" name="Picture 2">
          <a:extLst>
            <a:ext uri="{FF2B5EF4-FFF2-40B4-BE49-F238E27FC236}">
              <a16:creationId xmlns:a16="http://schemas.microsoft.com/office/drawing/2014/main" id="{E1858E3F-644C-4FE5-B187-1878F940B52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95400" y="0"/>
          <a:ext cx="9035084" cy="669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1"/>
  <sheetViews>
    <sheetView showGridLines="0" tabSelected="1" zoomScale="115" zoomScaleNormal="115" workbookViewId="0"/>
  </sheetViews>
  <sheetFormatPr defaultColWidth="0" defaultRowHeight="15" zeroHeight="1" x14ac:dyDescent="0.25"/>
  <cols>
    <col min="1" max="1" width="3.85546875" customWidth="1"/>
    <col min="2" max="5" width="8.85546875" customWidth="1"/>
    <col min="6" max="6" width="12" customWidth="1"/>
    <col min="7" max="7" width="3.140625" customWidth="1"/>
    <col min="8" max="8" width="3" customWidth="1"/>
    <col min="9" max="12" width="8.85546875" customWidth="1"/>
    <col min="13" max="13" width="9.140625" customWidth="1"/>
    <col min="14" max="14" width="11.42578125" customWidth="1"/>
    <col min="15" max="16" width="9.140625" hidden="1" customWidth="1"/>
    <col min="17" max="17" width="6" customWidth="1"/>
    <col min="18" max="16384" width="8.85546875" hidden="1"/>
  </cols>
  <sheetData>
    <row r="1" spans="2:15" x14ac:dyDescent="0.25"/>
    <row r="2" spans="2:15" ht="27" customHeight="1" x14ac:dyDescent="0.25">
      <c r="B2" s="77" t="s">
        <v>0</v>
      </c>
      <c r="C2" s="77"/>
      <c r="D2" s="77"/>
      <c r="E2" s="77"/>
      <c r="F2" s="77"/>
      <c r="G2" s="77"/>
      <c r="H2" s="77"/>
      <c r="I2" s="77"/>
      <c r="J2" s="77"/>
      <c r="K2" s="77"/>
      <c r="L2" s="77"/>
      <c r="M2" s="77"/>
      <c r="N2" s="77"/>
      <c r="O2" s="58"/>
    </row>
    <row r="3" spans="2:15" ht="15" customHeight="1" x14ac:dyDescent="0.25">
      <c r="B3" s="78" t="s">
        <v>1</v>
      </c>
      <c r="C3" s="78"/>
      <c r="D3" s="78"/>
      <c r="E3" s="78"/>
      <c r="F3" s="78"/>
      <c r="G3" s="78"/>
      <c r="H3" s="78"/>
      <c r="I3" s="78"/>
      <c r="J3" s="78"/>
      <c r="K3" s="78"/>
      <c r="L3" s="78"/>
      <c r="M3" s="78"/>
      <c r="N3" s="78"/>
    </row>
    <row r="4" spans="2:15" x14ac:dyDescent="0.25">
      <c r="B4" s="78"/>
      <c r="C4" s="78"/>
      <c r="D4" s="78"/>
      <c r="E4" s="78"/>
      <c r="F4" s="78"/>
      <c r="G4" s="78"/>
      <c r="H4" s="78"/>
      <c r="I4" s="78"/>
      <c r="J4" s="78"/>
      <c r="K4" s="78"/>
      <c r="L4" s="78"/>
      <c r="M4" s="78"/>
      <c r="N4" s="78"/>
    </row>
    <row r="5" spans="2:15" x14ac:dyDescent="0.25">
      <c r="B5" s="78"/>
      <c r="C5" s="78"/>
      <c r="D5" s="78"/>
      <c r="E5" s="78"/>
      <c r="F5" s="78"/>
      <c r="G5" s="78"/>
      <c r="H5" s="78"/>
      <c r="I5" s="78"/>
      <c r="J5" s="78"/>
      <c r="K5" s="78"/>
      <c r="L5" s="78"/>
      <c r="M5" s="78"/>
      <c r="N5" s="78"/>
    </row>
    <row r="6" spans="2:15" ht="22.5" customHeight="1" x14ac:dyDescent="0.25">
      <c r="B6" s="78"/>
      <c r="C6" s="78"/>
      <c r="D6" s="78"/>
      <c r="E6" s="78"/>
      <c r="F6" s="78"/>
      <c r="G6" s="78"/>
      <c r="H6" s="78"/>
      <c r="I6" s="78"/>
      <c r="J6" s="78"/>
      <c r="K6" s="78"/>
      <c r="L6" s="78"/>
      <c r="M6" s="78"/>
      <c r="N6" s="78"/>
    </row>
    <row r="7" spans="2:15" ht="9" customHeight="1" x14ac:dyDescent="0.25">
      <c r="B7" s="74"/>
      <c r="C7" s="74"/>
      <c r="D7" s="74"/>
      <c r="E7" s="74"/>
      <c r="F7" s="74"/>
      <c r="G7" s="74"/>
      <c r="H7" s="74"/>
      <c r="I7" s="74"/>
      <c r="J7" s="74"/>
      <c r="K7" s="74"/>
      <c r="L7" s="74"/>
      <c r="M7" s="74"/>
      <c r="N7" s="74"/>
    </row>
    <row r="8" spans="2:15" ht="24" customHeight="1" x14ac:dyDescent="0.25">
      <c r="B8" s="79" t="s">
        <v>2</v>
      </c>
      <c r="C8" s="80"/>
      <c r="D8" s="80"/>
      <c r="E8" s="80"/>
      <c r="F8" s="80"/>
      <c r="G8" s="80"/>
      <c r="H8" s="80"/>
      <c r="I8" s="80"/>
      <c r="J8" s="80"/>
      <c r="K8" s="80"/>
      <c r="L8" s="80"/>
      <c r="M8" s="80"/>
    </row>
    <row r="9" spans="2:15" ht="21.75" customHeight="1" x14ac:dyDescent="0.25">
      <c r="B9" s="81" t="s">
        <v>3</v>
      </c>
      <c r="C9" s="82"/>
      <c r="D9" s="82"/>
      <c r="E9" s="82"/>
      <c r="F9" s="82"/>
      <c r="G9" s="82"/>
      <c r="H9" s="82"/>
      <c r="I9" s="82"/>
      <c r="J9" s="82"/>
      <c r="K9" s="82"/>
      <c r="L9" s="82"/>
      <c r="M9" s="82"/>
      <c r="N9" s="83"/>
    </row>
    <row r="10" spans="2:15" ht="15" customHeight="1" x14ac:dyDescent="0.25">
      <c r="B10" s="84"/>
      <c r="C10" s="85"/>
      <c r="D10" s="85"/>
      <c r="E10" s="85"/>
      <c r="F10" s="85"/>
      <c r="G10" s="85"/>
      <c r="H10" s="85"/>
      <c r="I10" s="85"/>
      <c r="J10" s="85"/>
      <c r="K10" s="85"/>
      <c r="L10" s="85"/>
      <c r="M10" s="85"/>
      <c r="N10" s="86"/>
    </row>
    <row r="11" spans="2:15" ht="15" customHeight="1" x14ac:dyDescent="0.25">
      <c r="B11" s="84"/>
      <c r="C11" s="85"/>
      <c r="D11" s="85"/>
      <c r="E11" s="85"/>
      <c r="F11" s="85"/>
      <c r="G11" s="85"/>
      <c r="H11" s="85"/>
      <c r="I11" s="85"/>
      <c r="J11" s="85"/>
      <c r="K11" s="85"/>
      <c r="L11" s="85"/>
      <c r="M11" s="85"/>
      <c r="N11" s="86"/>
    </row>
    <row r="12" spans="2:15" ht="15" customHeight="1" x14ac:dyDescent="0.25">
      <c r="B12" s="84"/>
      <c r="C12" s="85"/>
      <c r="D12" s="85"/>
      <c r="E12" s="85"/>
      <c r="F12" s="85"/>
      <c r="G12" s="85"/>
      <c r="H12" s="85"/>
      <c r="I12" s="85"/>
      <c r="J12" s="85"/>
      <c r="K12" s="85"/>
      <c r="L12" s="85"/>
      <c r="M12" s="85"/>
      <c r="N12" s="86"/>
    </row>
    <row r="13" spans="2:15" ht="15" customHeight="1" x14ac:dyDescent="0.25">
      <c r="B13" s="84"/>
      <c r="C13" s="85"/>
      <c r="D13" s="85"/>
      <c r="E13" s="85"/>
      <c r="F13" s="85"/>
      <c r="G13" s="85"/>
      <c r="H13" s="85"/>
      <c r="I13" s="85"/>
      <c r="J13" s="85"/>
      <c r="K13" s="85"/>
      <c r="L13" s="85"/>
      <c r="M13" s="85"/>
      <c r="N13" s="86"/>
    </row>
    <row r="14" spans="2:15" ht="15" customHeight="1" x14ac:dyDescent="0.25">
      <c r="B14" s="84"/>
      <c r="C14" s="85"/>
      <c r="D14" s="85"/>
      <c r="E14" s="85"/>
      <c r="F14" s="85"/>
      <c r="G14" s="85"/>
      <c r="H14" s="85"/>
      <c r="I14" s="85"/>
      <c r="J14" s="85"/>
      <c r="K14" s="85"/>
      <c r="L14" s="85"/>
      <c r="M14" s="85"/>
      <c r="N14" s="86"/>
    </row>
    <row r="15" spans="2:15" ht="15" customHeight="1" x14ac:dyDescent="0.25">
      <c r="B15" s="84"/>
      <c r="C15" s="85"/>
      <c r="D15" s="85"/>
      <c r="E15" s="85"/>
      <c r="F15" s="85"/>
      <c r="G15" s="85"/>
      <c r="H15" s="85"/>
      <c r="I15" s="85"/>
      <c r="J15" s="85"/>
      <c r="K15" s="85"/>
      <c r="L15" s="85"/>
      <c r="M15" s="85"/>
      <c r="N15" s="86"/>
    </row>
    <row r="16" spans="2:15" ht="15" customHeight="1" x14ac:dyDescent="0.25">
      <c r="B16" s="84"/>
      <c r="C16" s="85"/>
      <c r="D16" s="85"/>
      <c r="E16" s="85"/>
      <c r="F16" s="85"/>
      <c r="G16" s="85"/>
      <c r="H16" s="85"/>
      <c r="I16" s="85"/>
      <c r="J16" s="85"/>
      <c r="K16" s="85"/>
      <c r="L16" s="85"/>
      <c r="M16" s="85"/>
      <c r="N16" s="86"/>
    </row>
    <row r="17" spans="2:14" ht="15" customHeight="1" x14ac:dyDescent="0.25">
      <c r="B17" s="84"/>
      <c r="C17" s="85"/>
      <c r="D17" s="85"/>
      <c r="E17" s="85"/>
      <c r="F17" s="85"/>
      <c r="G17" s="85"/>
      <c r="H17" s="85"/>
      <c r="I17" s="85"/>
      <c r="J17" s="85"/>
      <c r="K17" s="85"/>
      <c r="L17" s="85"/>
      <c r="M17" s="85"/>
      <c r="N17" s="86"/>
    </row>
    <row r="18" spans="2:14" ht="15" customHeight="1" x14ac:dyDescent="0.25">
      <c r="B18" s="84"/>
      <c r="C18" s="85"/>
      <c r="D18" s="85"/>
      <c r="E18" s="85"/>
      <c r="F18" s="85"/>
      <c r="G18" s="85"/>
      <c r="H18" s="85"/>
      <c r="I18" s="85"/>
      <c r="J18" s="85"/>
      <c r="K18" s="85"/>
      <c r="L18" s="85"/>
      <c r="M18" s="85"/>
      <c r="N18" s="86"/>
    </row>
    <row r="19" spans="2:14" x14ac:dyDescent="0.25">
      <c r="B19" s="84"/>
      <c r="C19" s="85"/>
      <c r="D19" s="85"/>
      <c r="E19" s="85"/>
      <c r="F19" s="85"/>
      <c r="G19" s="85"/>
      <c r="H19" s="85"/>
      <c r="I19" s="85"/>
      <c r="J19" s="85"/>
      <c r="K19" s="85"/>
      <c r="L19" s="85"/>
      <c r="M19" s="85"/>
      <c r="N19" s="86"/>
    </row>
    <row r="20" spans="2:14" x14ac:dyDescent="0.25">
      <c r="B20" s="84"/>
      <c r="C20" s="85"/>
      <c r="D20" s="85"/>
      <c r="E20" s="85"/>
      <c r="F20" s="85"/>
      <c r="G20" s="85"/>
      <c r="H20" s="85"/>
      <c r="I20" s="85"/>
      <c r="J20" s="85"/>
      <c r="K20" s="85"/>
      <c r="L20" s="85"/>
      <c r="M20" s="85"/>
      <c r="N20" s="86"/>
    </row>
    <row r="21" spans="2:14" x14ac:dyDescent="0.25">
      <c r="B21" s="84"/>
      <c r="C21" s="85"/>
      <c r="D21" s="85"/>
      <c r="E21" s="85"/>
      <c r="F21" s="85"/>
      <c r="G21" s="85"/>
      <c r="H21" s="85"/>
      <c r="I21" s="85"/>
      <c r="J21" s="85"/>
      <c r="K21" s="85"/>
      <c r="L21" s="85"/>
      <c r="M21" s="85"/>
      <c r="N21" s="86"/>
    </row>
    <row r="22" spans="2:14" ht="14.25" customHeight="1" x14ac:dyDescent="0.25">
      <c r="B22" s="84"/>
      <c r="C22" s="85"/>
      <c r="D22" s="85"/>
      <c r="E22" s="85"/>
      <c r="F22" s="85"/>
      <c r="G22" s="85"/>
      <c r="H22" s="85"/>
      <c r="I22" s="85"/>
      <c r="J22" s="85"/>
      <c r="K22" s="85"/>
      <c r="L22" s="85"/>
      <c r="M22" s="85"/>
      <c r="N22" s="86"/>
    </row>
    <row r="23" spans="2:14" x14ac:dyDescent="0.25">
      <c r="B23" s="84"/>
      <c r="C23" s="85"/>
      <c r="D23" s="85"/>
      <c r="E23" s="85"/>
      <c r="F23" s="85"/>
      <c r="G23" s="85"/>
      <c r="H23" s="85"/>
      <c r="I23" s="85"/>
      <c r="J23" s="85"/>
      <c r="K23" s="85"/>
      <c r="L23" s="85"/>
      <c r="M23" s="85"/>
      <c r="N23" s="86"/>
    </row>
    <row r="24" spans="2:14" x14ac:dyDescent="0.25">
      <c r="B24" s="84"/>
      <c r="C24" s="85"/>
      <c r="D24" s="85"/>
      <c r="E24" s="85"/>
      <c r="F24" s="85"/>
      <c r="G24" s="85"/>
      <c r="H24" s="85"/>
      <c r="I24" s="85"/>
      <c r="J24" s="85"/>
      <c r="K24" s="85"/>
      <c r="L24" s="85"/>
      <c r="M24" s="85"/>
      <c r="N24" s="86"/>
    </row>
    <row r="25" spans="2:14" x14ac:dyDescent="0.25">
      <c r="B25" s="87"/>
      <c r="C25" s="88"/>
      <c r="D25" s="88"/>
      <c r="E25" s="88"/>
      <c r="F25" s="88"/>
      <c r="G25" s="88"/>
      <c r="H25" s="88"/>
      <c r="I25" s="88"/>
      <c r="J25" s="88"/>
      <c r="K25" s="88"/>
      <c r="L25" s="88"/>
      <c r="M25" s="88"/>
      <c r="N25" s="89"/>
    </row>
    <row r="26" spans="2:14" x14ac:dyDescent="0.25"/>
    <row r="27" spans="2:14" ht="15" customHeight="1" x14ac:dyDescent="0.25">
      <c r="B27" s="90" t="s">
        <v>4</v>
      </c>
      <c r="C27" s="90"/>
      <c r="D27" s="90"/>
      <c r="E27" s="90"/>
      <c r="F27" s="90"/>
      <c r="G27" s="90"/>
      <c r="H27" s="90"/>
      <c r="I27" s="90"/>
      <c r="J27" s="59"/>
      <c r="K27" s="59"/>
    </row>
    <row r="28" spans="2:14" x14ac:dyDescent="0.25">
      <c r="B28" s="90"/>
      <c r="C28" s="90"/>
      <c r="D28" s="90"/>
      <c r="E28" s="90"/>
      <c r="F28" s="90"/>
      <c r="G28" s="90"/>
      <c r="H28" s="90"/>
      <c r="I28" s="90"/>
      <c r="J28" s="59"/>
      <c r="L28" s="59"/>
    </row>
    <row r="29" spans="2:14" x14ac:dyDescent="0.25">
      <c r="B29" s="90"/>
      <c r="C29" s="90"/>
      <c r="D29" s="90"/>
      <c r="E29" s="90"/>
      <c r="F29" s="90"/>
      <c r="G29" s="90"/>
      <c r="H29" s="90"/>
      <c r="I29" s="90"/>
      <c r="J29" s="59"/>
      <c r="K29" s="59"/>
    </row>
    <row r="30" spans="2:14" x14ac:dyDescent="0.25">
      <c r="B30" s="90"/>
      <c r="C30" s="90"/>
      <c r="D30" s="90"/>
      <c r="E30" s="90"/>
      <c r="F30" s="90"/>
      <c r="G30" s="90"/>
      <c r="H30" s="90"/>
      <c r="I30" s="90"/>
      <c r="J30" s="59"/>
      <c r="K30" s="59"/>
    </row>
    <row r="31" spans="2:14" ht="21" customHeight="1" x14ac:dyDescent="0.25">
      <c r="B31" s="90"/>
      <c r="C31" s="90"/>
      <c r="D31" s="90"/>
      <c r="E31" s="90"/>
      <c r="F31" s="90"/>
      <c r="G31" s="90"/>
      <c r="H31" s="90"/>
      <c r="I31" s="90"/>
      <c r="J31" s="59"/>
      <c r="K31" s="59"/>
    </row>
  </sheetData>
  <sheetProtection selectLockedCells="1" selectUnlockedCells="1"/>
  <mergeCells count="5">
    <mergeCell ref="B2:N2"/>
    <mergeCell ref="B3:N6"/>
    <mergeCell ref="B8:M8"/>
    <mergeCell ref="B9:N25"/>
    <mergeCell ref="B27:I3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70"/>
  <sheetViews>
    <sheetView showGridLines="0" showRuler="0" view="pageLayout" zoomScaleNormal="60" workbookViewId="0">
      <selection activeCell="A2" sqref="A2:Q3"/>
    </sheetView>
  </sheetViews>
  <sheetFormatPr defaultColWidth="0" defaultRowHeight="15" zeroHeight="1" x14ac:dyDescent="0.25"/>
  <cols>
    <col min="1" max="2" width="5.42578125" customWidth="1"/>
    <col min="3" max="4" width="9.42578125" customWidth="1"/>
    <col min="5" max="5" width="12.42578125" customWidth="1"/>
    <col min="6" max="6" width="15.140625" customWidth="1"/>
    <col min="7" max="7" width="0.85546875" customWidth="1"/>
    <col min="8" max="8" width="22.28515625" style="2" customWidth="1"/>
    <col min="9" max="9" width="1.28515625" style="2" customWidth="1"/>
    <col min="10" max="10" width="22.28515625" style="2" customWidth="1"/>
    <col min="11" max="11" width="1.28515625" style="2" customWidth="1"/>
    <col min="12" max="12" width="22.28515625" style="2" customWidth="1"/>
    <col min="13" max="13" width="1.28515625" style="2" customWidth="1"/>
    <col min="14" max="14" width="22.28515625" style="2" customWidth="1"/>
    <col min="15" max="15" width="1.140625" style="2" customWidth="1"/>
    <col min="16" max="16" width="22.28515625" style="2" customWidth="1"/>
    <col min="17" max="17" width="1.140625" style="2" customWidth="1"/>
    <col min="18" max="18" width="22.28515625" style="2" customWidth="1"/>
    <col min="19" max="19" width="1.140625" style="2" customWidth="1"/>
    <col min="20" max="20" width="22.28515625" style="2" customWidth="1"/>
    <col min="21" max="21" width="1.140625" style="2" customWidth="1"/>
    <col min="22" max="22" width="22.28515625" style="2" customWidth="1"/>
    <col min="23" max="23" width="1.140625" style="2" customWidth="1"/>
    <col min="24" max="24" width="22.28515625" style="2" customWidth="1"/>
    <col min="25" max="25" width="1.28515625" style="2" customWidth="1"/>
    <col min="26" max="26" width="22.28515625" style="2" customWidth="1"/>
    <col min="27" max="27" width="1.28515625" style="2" customWidth="1"/>
    <col min="28" max="28" width="22.28515625" style="2" customWidth="1"/>
    <col min="29" max="29" width="1.28515625" style="2" customWidth="1"/>
    <col min="30" max="30" width="22.28515625" style="2" customWidth="1"/>
    <col min="31" max="31" width="1.28515625" style="2" customWidth="1"/>
    <col min="32" max="32" width="22.28515625" style="2" customWidth="1"/>
    <col min="33" max="33" width="1.28515625" style="2" customWidth="1"/>
    <col min="34" max="34" width="22.28515625" style="2" customWidth="1"/>
    <col min="35" max="35" width="1.140625" style="2" customWidth="1"/>
    <col min="36" max="36" width="22.28515625" style="2" customWidth="1"/>
    <col min="37" max="37" width="4.28515625" style="2" customWidth="1"/>
    <col min="38" max="38" width="1" style="2" customWidth="1"/>
    <col min="39" max="39" width="5.42578125" customWidth="1"/>
    <col min="40" max="40" width="9.140625" style="4" customWidth="1"/>
    <col min="41" max="16384" width="8.85546875" hidden="1"/>
  </cols>
  <sheetData>
    <row r="1" spans="1:40" ht="63" customHeight="1" x14ac:dyDescent="0.3">
      <c r="A1" s="1"/>
      <c r="B1" s="1"/>
    </row>
    <row r="2" spans="1:40" ht="23.25" customHeight="1" x14ac:dyDescent="0.35">
      <c r="A2" s="102" t="s">
        <v>0</v>
      </c>
      <c r="B2" s="103"/>
      <c r="C2" s="103"/>
      <c r="D2" s="103"/>
      <c r="E2" s="103"/>
      <c r="F2" s="103"/>
      <c r="G2" s="103"/>
      <c r="H2" s="103"/>
      <c r="I2" s="103"/>
      <c r="J2" s="103"/>
      <c r="K2" s="103"/>
      <c r="L2" s="103"/>
      <c r="M2" s="103"/>
      <c r="N2" s="103"/>
      <c r="O2" s="103"/>
      <c r="P2" s="103"/>
      <c r="Q2" s="103"/>
      <c r="R2" s="46"/>
      <c r="S2" s="46"/>
      <c r="T2" s="46"/>
      <c r="U2" s="46"/>
      <c r="V2" s="46"/>
      <c r="W2" s="46"/>
      <c r="X2" s="46"/>
      <c r="Y2" s="46"/>
      <c r="Z2" s="46"/>
      <c r="AA2" s="46"/>
      <c r="AB2" s="46"/>
      <c r="AC2" s="46"/>
      <c r="AD2" s="46"/>
      <c r="AE2" s="46"/>
      <c r="AF2" s="46"/>
      <c r="AG2" s="46"/>
      <c r="AH2" s="46"/>
      <c r="AI2" s="46"/>
      <c r="AJ2" s="46"/>
      <c r="AK2" s="46"/>
      <c r="AL2" s="46"/>
      <c r="AM2" s="46"/>
    </row>
    <row r="3" spans="1:40" ht="18.75" customHeight="1" x14ac:dyDescent="0.25">
      <c r="A3" s="103"/>
      <c r="B3" s="103"/>
      <c r="C3" s="103"/>
      <c r="D3" s="103"/>
      <c r="E3" s="103"/>
      <c r="F3" s="103"/>
      <c r="G3" s="103"/>
      <c r="H3" s="103"/>
      <c r="I3" s="103"/>
      <c r="J3" s="103"/>
      <c r="K3" s="103"/>
      <c r="L3" s="103"/>
      <c r="M3" s="103"/>
      <c r="N3" s="103"/>
      <c r="O3" s="103"/>
      <c r="P3" s="103"/>
      <c r="Q3" s="103"/>
    </row>
    <row r="4" spans="1:40" ht="15.75" x14ac:dyDescent="0.25">
      <c r="A4" t="s">
        <v>5</v>
      </c>
      <c r="B4" s="100"/>
      <c r="C4" s="100"/>
      <c r="F4" s="22" t="s">
        <v>6</v>
      </c>
      <c r="H4" s="75"/>
      <c r="J4" s="2" t="s">
        <v>7</v>
      </c>
      <c r="M4" s="26"/>
    </row>
    <row r="5" spans="1:40" x14ac:dyDescent="0.25">
      <c r="A5" s="22" t="s">
        <v>8</v>
      </c>
      <c r="B5" s="98"/>
      <c r="C5" s="98"/>
      <c r="D5" s="97" t="s">
        <v>9</v>
      </c>
      <c r="E5" s="97"/>
      <c r="F5" s="97"/>
      <c r="H5" s="75"/>
      <c r="AM5" s="4" t="s">
        <v>10</v>
      </c>
    </row>
    <row r="6" spans="1:40" x14ac:dyDescent="0.25">
      <c r="AM6" s="4" t="s">
        <v>11</v>
      </c>
    </row>
    <row r="7" spans="1:40" ht="18.75" customHeight="1" x14ac:dyDescent="0.25">
      <c r="A7" s="106" t="s">
        <v>12</v>
      </c>
      <c r="B7" s="106"/>
      <c r="C7" s="106"/>
      <c r="D7" s="106"/>
      <c r="E7" s="106"/>
      <c r="F7" s="106"/>
      <c r="H7" s="27" t="s">
        <v>13</v>
      </c>
      <c r="I7" s="9"/>
      <c r="J7" s="27" t="s">
        <v>14</v>
      </c>
      <c r="K7" s="9"/>
      <c r="L7" s="27" t="s">
        <v>15</v>
      </c>
      <c r="M7" s="9"/>
      <c r="N7" s="27" t="s">
        <v>16</v>
      </c>
      <c r="O7" s="9"/>
      <c r="P7" s="27" t="s">
        <v>17</v>
      </c>
      <c r="Q7" s="9"/>
      <c r="R7" s="27" t="s">
        <v>18</v>
      </c>
      <c r="S7" s="9"/>
      <c r="T7" s="27" t="s">
        <v>19</v>
      </c>
      <c r="U7" s="9"/>
      <c r="V7" s="27" t="s">
        <v>20</v>
      </c>
      <c r="W7" s="9"/>
      <c r="X7" s="27" t="s">
        <v>21</v>
      </c>
      <c r="Y7" s="9"/>
      <c r="Z7" s="27" t="s">
        <v>22</v>
      </c>
      <c r="AA7" s="9"/>
      <c r="AB7" s="27" t="s">
        <v>23</v>
      </c>
      <c r="AC7" s="9"/>
      <c r="AD7" s="27" t="s">
        <v>24</v>
      </c>
      <c r="AE7" s="9"/>
      <c r="AF7" s="27" t="s">
        <v>25</v>
      </c>
      <c r="AG7" s="9"/>
      <c r="AH7" s="27" t="s">
        <v>26</v>
      </c>
      <c r="AI7" s="9"/>
      <c r="AJ7" s="27" t="s">
        <v>27</v>
      </c>
      <c r="AK7" s="91" t="s">
        <v>28</v>
      </c>
      <c r="AL7" s="92"/>
      <c r="AM7" s="93"/>
    </row>
    <row r="8" spans="1:40" ht="18.75" customHeight="1" x14ac:dyDescent="0.25">
      <c r="F8" s="47" t="s">
        <v>29</v>
      </c>
      <c r="H8" s="75" t="s">
        <v>30</v>
      </c>
      <c r="J8" s="75" t="s">
        <v>30</v>
      </c>
      <c r="L8" s="75" t="s">
        <v>30</v>
      </c>
      <c r="N8" s="75"/>
      <c r="P8" s="75"/>
      <c r="R8" s="75"/>
      <c r="T8" s="75"/>
      <c r="V8" s="75"/>
      <c r="X8" s="75"/>
      <c r="Y8" s="29">
        <v>2</v>
      </c>
      <c r="Z8" s="75"/>
      <c r="AA8" s="29"/>
      <c r="AB8" s="75"/>
      <c r="AC8" s="29"/>
      <c r="AD8" s="75"/>
      <c r="AE8" s="29"/>
      <c r="AF8" s="75" t="s">
        <v>30</v>
      </c>
      <c r="AG8" s="29"/>
      <c r="AH8" s="75"/>
      <c r="AJ8" s="75"/>
      <c r="AK8" s="94"/>
      <c r="AL8" s="95"/>
      <c r="AM8" s="96"/>
    </row>
    <row r="9" spans="1:40" ht="28.5" customHeight="1" x14ac:dyDescent="0.25">
      <c r="A9" s="101" t="s">
        <v>31</v>
      </c>
      <c r="B9" s="101"/>
      <c r="C9" s="101"/>
      <c r="D9" s="57"/>
      <c r="F9" s="47" t="s">
        <v>32</v>
      </c>
      <c r="H9" s="75"/>
      <c r="J9" s="75"/>
      <c r="L9" s="75"/>
      <c r="N9" s="75"/>
      <c r="P9" s="75"/>
      <c r="R9" s="75"/>
      <c r="T9" s="75"/>
      <c r="V9" s="75"/>
      <c r="X9" s="75"/>
      <c r="Y9" s="29"/>
      <c r="Z9" s="75"/>
      <c r="AA9" s="29"/>
      <c r="AB9" s="75"/>
      <c r="AC9" s="29"/>
      <c r="AD9" s="75"/>
      <c r="AE9" s="29"/>
      <c r="AF9" s="75" t="s">
        <v>30</v>
      </c>
      <c r="AG9" s="29"/>
      <c r="AH9" s="75"/>
      <c r="AJ9" s="75"/>
      <c r="AK9" s="94"/>
      <c r="AL9" s="95"/>
      <c r="AM9" s="96"/>
    </row>
    <row r="10" spans="1:40" s="3" customFormat="1" ht="29.25" customHeight="1" x14ac:dyDescent="0.25">
      <c r="A10" s="22"/>
      <c r="B10" s="99" t="s">
        <v>33</v>
      </c>
      <c r="C10" s="99"/>
      <c r="D10" s="99"/>
      <c r="E10" s="99"/>
      <c r="F10" s="99"/>
      <c r="H10" s="7"/>
      <c r="I10" s="2"/>
      <c r="J10" s="7"/>
      <c r="K10" s="2"/>
      <c r="L10" s="7"/>
      <c r="M10" s="2"/>
      <c r="N10" s="7"/>
      <c r="O10" s="2"/>
      <c r="P10" s="7"/>
      <c r="Q10" s="2"/>
      <c r="R10" s="7"/>
      <c r="S10" s="2"/>
      <c r="T10" s="75"/>
      <c r="U10" s="2"/>
      <c r="V10" s="75"/>
      <c r="W10" s="2"/>
      <c r="X10" s="75"/>
      <c r="Y10" s="29"/>
      <c r="Z10" s="75"/>
      <c r="AA10" s="29"/>
      <c r="AB10" s="75"/>
      <c r="AC10" s="29"/>
      <c r="AD10" s="75"/>
      <c r="AE10" s="29"/>
      <c r="AF10" s="75"/>
      <c r="AG10" s="29"/>
      <c r="AH10" s="75"/>
      <c r="AI10" s="2"/>
      <c r="AJ10" s="75"/>
      <c r="AK10" s="31">
        <f>COUNTIF(H10:AJ10, "Yes")</f>
        <v>0</v>
      </c>
      <c r="AL10" s="32"/>
      <c r="AM10" s="33" t="e">
        <f>AK10/AN10</f>
        <v>#DIV/0!</v>
      </c>
      <c r="AN10" s="4">
        <f>COUNTIF(H10:AJ10,"Yes")+COUNTIF(H10:AJ10,"No")</f>
        <v>0</v>
      </c>
    </row>
    <row r="11" spans="1:40" s="3" customFormat="1" ht="29.25" customHeight="1" x14ac:dyDescent="0.25">
      <c r="A11" s="22"/>
      <c r="B11" s="99" t="s">
        <v>34</v>
      </c>
      <c r="C11" s="99"/>
      <c r="D11" s="99"/>
      <c r="E11" s="99"/>
      <c r="F11" s="99"/>
      <c r="H11" s="75"/>
      <c r="I11" s="2"/>
      <c r="J11" s="75"/>
      <c r="K11" s="2"/>
      <c r="L11" s="75"/>
      <c r="M11" s="2"/>
      <c r="N11" s="75"/>
      <c r="O11" s="2"/>
      <c r="P11" s="75"/>
      <c r="Q11" s="2"/>
      <c r="R11" s="75"/>
      <c r="S11" s="2"/>
      <c r="T11" s="75"/>
      <c r="U11" s="2"/>
      <c r="V11" s="75"/>
      <c r="W11" s="2"/>
      <c r="X11" s="75"/>
      <c r="Y11" s="75"/>
      <c r="Z11" s="75"/>
      <c r="AA11" s="29"/>
      <c r="AB11" s="75"/>
      <c r="AC11" s="29"/>
      <c r="AD11" s="75"/>
      <c r="AE11" s="29"/>
      <c r="AF11" s="75"/>
      <c r="AG11" s="29"/>
      <c r="AH11" s="75"/>
      <c r="AI11" s="2"/>
      <c r="AJ11" s="75"/>
      <c r="AK11" s="31">
        <f>COUNTIF(H11:AJ11, "Yes")</f>
        <v>0</v>
      </c>
      <c r="AL11" s="32"/>
      <c r="AM11" s="33" t="e">
        <f>AK11/AN11</f>
        <v>#DIV/0!</v>
      </c>
      <c r="AN11" s="4">
        <f>COUNTIF(H11:AJ11,"Yes")+COUNTIF(H11:AJ11,"No")</f>
        <v>0</v>
      </c>
    </row>
    <row r="12" spans="1:40" s="3" customFormat="1" ht="29.25" hidden="1" customHeight="1" x14ac:dyDescent="0.25">
      <c r="A12" s="22"/>
      <c r="B12" s="104" t="s">
        <v>35</v>
      </c>
      <c r="C12" s="104"/>
      <c r="D12" s="104"/>
      <c r="E12" s="104"/>
      <c r="F12" s="104"/>
      <c r="H12" s="13"/>
      <c r="I12" s="6"/>
      <c r="J12" s="13"/>
      <c r="K12" s="6"/>
      <c r="L12" s="13"/>
      <c r="M12" s="6"/>
      <c r="N12" s="13"/>
      <c r="O12" s="6"/>
      <c r="P12" s="13"/>
      <c r="Q12" s="6"/>
      <c r="R12" s="13"/>
      <c r="S12" s="6"/>
      <c r="T12" s="13"/>
      <c r="U12" s="6"/>
      <c r="V12" s="13"/>
      <c r="W12" s="6"/>
      <c r="X12" s="13"/>
      <c r="Y12" s="30"/>
      <c r="Z12" s="13"/>
      <c r="AA12" s="30"/>
      <c r="AB12" s="13"/>
      <c r="AC12" s="30"/>
      <c r="AD12" s="13"/>
      <c r="AE12" s="30"/>
      <c r="AF12" s="13"/>
      <c r="AG12" s="30"/>
      <c r="AH12" s="13"/>
      <c r="AI12" s="6"/>
      <c r="AJ12" s="13"/>
      <c r="AK12" s="34"/>
      <c r="AL12" s="32"/>
      <c r="AM12" s="35"/>
      <c r="AN12" s="4"/>
    </row>
    <row r="13" spans="1:40" s="3" customFormat="1" ht="29.25" customHeight="1" x14ac:dyDescent="0.25">
      <c r="A13" s="22"/>
      <c r="B13" s="99" t="s">
        <v>36</v>
      </c>
      <c r="C13" s="99"/>
      <c r="D13" s="99"/>
      <c r="E13" s="99"/>
      <c r="F13" s="99"/>
      <c r="H13" s="75"/>
      <c r="J13" s="75"/>
      <c r="K13" s="2"/>
      <c r="L13" s="75"/>
      <c r="M13" s="2"/>
      <c r="N13" s="75"/>
      <c r="O13" s="2"/>
      <c r="P13" s="75"/>
      <c r="Q13" s="2"/>
      <c r="R13" s="75"/>
      <c r="S13" s="2"/>
      <c r="T13" s="75"/>
      <c r="U13" s="2"/>
      <c r="V13" s="75"/>
      <c r="W13" s="2"/>
      <c r="X13" s="75"/>
      <c r="Y13" s="29"/>
      <c r="Z13" s="75"/>
      <c r="AA13" s="29"/>
      <c r="AB13" s="75"/>
      <c r="AC13" s="29"/>
      <c r="AD13" s="75"/>
      <c r="AE13" s="29"/>
      <c r="AF13" s="75"/>
      <c r="AG13" s="29"/>
      <c r="AH13" s="75"/>
      <c r="AI13" s="2"/>
      <c r="AJ13" s="75"/>
      <c r="AK13" s="31">
        <f>COUNTIF(H13:AJ13, "Yes")</f>
        <v>0</v>
      </c>
      <c r="AL13" s="32"/>
      <c r="AM13" s="33" t="e">
        <f>AK13/AN13</f>
        <v>#DIV/0!</v>
      </c>
      <c r="AN13" s="4">
        <f>COUNTIF(H13:AJ13,"Yes")+COUNTIF(H13:AJ13,"No")</f>
        <v>0</v>
      </c>
    </row>
    <row r="14" spans="1:40" s="3" customFormat="1" ht="29.25" customHeight="1" x14ac:dyDescent="0.25">
      <c r="A14" s="22"/>
      <c r="B14" s="99" t="s">
        <v>37</v>
      </c>
      <c r="C14" s="99"/>
      <c r="D14" s="99"/>
      <c r="E14" s="99"/>
      <c r="F14" s="99"/>
      <c r="H14" s="75"/>
      <c r="I14" s="75"/>
      <c r="J14" s="75"/>
      <c r="K14" s="2"/>
      <c r="L14" s="75"/>
      <c r="M14" s="2"/>
      <c r="N14" s="75"/>
      <c r="O14" s="2"/>
      <c r="P14" s="75"/>
      <c r="Q14" s="2"/>
      <c r="R14" s="75"/>
      <c r="S14" s="2"/>
      <c r="T14" s="75"/>
      <c r="U14" s="2"/>
      <c r="V14" s="75"/>
      <c r="W14" s="2"/>
      <c r="X14" s="75"/>
      <c r="Y14" s="29"/>
      <c r="Z14" s="75"/>
      <c r="AA14" s="29"/>
      <c r="AB14" s="75"/>
      <c r="AC14" s="29"/>
      <c r="AD14" s="75"/>
      <c r="AE14" s="29"/>
      <c r="AF14" s="75"/>
      <c r="AG14" s="29"/>
      <c r="AH14" s="75"/>
      <c r="AI14" s="2"/>
      <c r="AJ14" s="75"/>
      <c r="AK14" s="31">
        <f>COUNTIF(H14:AJ14, "Yes")</f>
        <v>0</v>
      </c>
      <c r="AL14" s="32"/>
      <c r="AM14" s="33" t="e">
        <f>AK14/AN14</f>
        <v>#DIV/0!</v>
      </c>
      <c r="AN14" s="4">
        <f>COUNTIF(H14:AJ14,"Yes")+COUNTIF(H14:AJ14,"No")</f>
        <v>0</v>
      </c>
    </row>
    <row r="15" spans="1:40" s="3" customFormat="1" ht="29.25" customHeight="1" x14ac:dyDescent="0.25">
      <c r="A15" s="22"/>
      <c r="B15" s="99" t="s">
        <v>38</v>
      </c>
      <c r="C15" s="99"/>
      <c r="D15" s="99"/>
      <c r="E15" s="99"/>
      <c r="F15" s="99"/>
      <c r="H15" s="75"/>
      <c r="I15" s="2"/>
      <c r="J15" s="75"/>
      <c r="K15" s="2"/>
      <c r="L15" s="75"/>
      <c r="M15" s="2"/>
      <c r="N15" s="75"/>
      <c r="O15" s="2"/>
      <c r="P15" s="75"/>
      <c r="Q15" s="2"/>
      <c r="R15" s="75"/>
      <c r="S15" s="2"/>
      <c r="T15" s="75"/>
      <c r="U15" s="2"/>
      <c r="V15" s="75"/>
      <c r="W15" s="2"/>
      <c r="X15" s="75"/>
      <c r="Y15" s="29"/>
      <c r="Z15" s="75"/>
      <c r="AA15" s="29"/>
      <c r="AB15" s="75"/>
      <c r="AC15" s="29"/>
      <c r="AD15" s="75"/>
      <c r="AE15" s="29"/>
      <c r="AF15" s="75"/>
      <c r="AG15" s="29"/>
      <c r="AH15" s="75"/>
      <c r="AI15" s="2"/>
      <c r="AJ15" s="75"/>
      <c r="AK15" s="31">
        <f>COUNTIF(H15:AJ15, "Yes")</f>
        <v>0</v>
      </c>
      <c r="AL15" s="32"/>
      <c r="AM15" s="33" t="e">
        <f>AK15/AN15</f>
        <v>#DIV/0!</v>
      </c>
      <c r="AN15" s="4">
        <f>COUNTIF(H15:AJ15,"Yes")+COUNTIF(H15:AJ15,"No")</f>
        <v>0</v>
      </c>
    </row>
    <row r="16" spans="1:40" s="3" customFormat="1" ht="29.25" customHeight="1" x14ac:dyDescent="0.25">
      <c r="A16" s="22"/>
      <c r="B16" s="99" t="s">
        <v>39</v>
      </c>
      <c r="C16" s="99"/>
      <c r="D16" s="99"/>
      <c r="E16" s="99"/>
      <c r="F16" s="99"/>
      <c r="H16" s="75"/>
      <c r="I16" s="2"/>
      <c r="J16" s="75"/>
      <c r="K16" s="2"/>
      <c r="L16" s="75"/>
      <c r="M16" s="2"/>
      <c r="N16" s="75"/>
      <c r="O16" s="2"/>
      <c r="P16" s="75"/>
      <c r="Q16" s="2"/>
      <c r="R16" s="75"/>
      <c r="S16" s="2"/>
      <c r="T16" s="75"/>
      <c r="U16" s="2"/>
      <c r="V16" s="75"/>
      <c r="W16" s="2"/>
      <c r="X16" s="75"/>
      <c r="Y16" s="29"/>
      <c r="Z16" s="75"/>
      <c r="AA16" s="29"/>
      <c r="AB16" s="75"/>
      <c r="AC16" s="29"/>
      <c r="AD16" s="75"/>
      <c r="AE16" s="29"/>
      <c r="AF16" s="75"/>
      <c r="AG16" s="29"/>
      <c r="AH16" s="75"/>
      <c r="AI16" s="2"/>
      <c r="AJ16" s="75"/>
      <c r="AK16" s="31">
        <f>COUNTIF(H16:AJ16, "Yes")</f>
        <v>0</v>
      </c>
      <c r="AL16" s="32"/>
      <c r="AM16" s="33" t="e">
        <f>AK16/AN16</f>
        <v>#DIV/0!</v>
      </c>
      <c r="AN16" s="4">
        <f>COUNTIF(H16:AJ16,"Yes")+COUNTIF(H16:AJ16,"No")</f>
        <v>0</v>
      </c>
    </row>
    <row r="17" spans="1:40" s="3" customFormat="1" ht="29.25" customHeight="1" x14ac:dyDescent="0.25">
      <c r="A17" s="22"/>
      <c r="B17" s="99" t="s">
        <v>40</v>
      </c>
      <c r="C17" s="99"/>
      <c r="D17" s="99"/>
      <c r="E17" s="99"/>
      <c r="F17" s="99"/>
      <c r="H17" s="75"/>
      <c r="I17" s="2"/>
      <c r="J17" s="75"/>
      <c r="K17" s="2"/>
      <c r="L17" s="75"/>
      <c r="M17" s="2"/>
      <c r="N17" s="75"/>
      <c r="O17" s="2"/>
      <c r="P17" s="75"/>
      <c r="Q17" s="2"/>
      <c r="R17" s="75"/>
      <c r="S17" s="2"/>
      <c r="T17" s="75"/>
      <c r="U17" s="2"/>
      <c r="V17" s="75"/>
      <c r="W17" s="2"/>
      <c r="X17" s="75"/>
      <c r="Y17" s="29"/>
      <c r="Z17" s="75"/>
      <c r="AA17" s="29"/>
      <c r="AB17" s="75"/>
      <c r="AC17" s="29"/>
      <c r="AD17" s="75"/>
      <c r="AE17" s="29"/>
      <c r="AF17" s="75"/>
      <c r="AG17" s="29"/>
      <c r="AH17" s="75"/>
      <c r="AI17" s="2"/>
      <c r="AJ17" s="75"/>
      <c r="AK17" s="31">
        <f>COUNTIF(H17:AJ17, "Yes")</f>
        <v>0</v>
      </c>
      <c r="AL17" s="32"/>
      <c r="AM17" s="33" t="e">
        <f>AK17/AN17</f>
        <v>#DIV/0!</v>
      </c>
      <c r="AN17" s="4">
        <f>COUNTIF(H17:AJ17,"Yes")+COUNTIF(H17:AJ17,"No")</f>
        <v>0</v>
      </c>
    </row>
    <row r="18" spans="1:40" ht="18" customHeight="1" x14ac:dyDescent="0.25">
      <c r="A18" s="11" t="s">
        <v>41</v>
      </c>
      <c r="B18" s="10"/>
      <c r="C18" s="10"/>
      <c r="D18" s="10"/>
      <c r="H18" s="9">
        <f>COUNTIF(H10:H17, "Yes")</f>
        <v>0</v>
      </c>
      <c r="I18" s="9"/>
      <c r="J18" s="9">
        <f>COUNTIF(J10:J17, "Yes")</f>
        <v>0</v>
      </c>
      <c r="K18" s="9"/>
      <c r="L18" s="9">
        <f>COUNTIF(L10:L17, "Yes")</f>
        <v>0</v>
      </c>
      <c r="M18" s="9"/>
      <c r="N18" s="9">
        <f>COUNTIF(N10:N17, "Yes")</f>
        <v>0</v>
      </c>
      <c r="O18" s="9"/>
      <c r="P18" s="9">
        <f>COUNTIF(P10:P17, "Yes")</f>
        <v>0</v>
      </c>
      <c r="Q18" s="9"/>
      <c r="R18" s="9">
        <f>COUNTIF(R10:R17, "Yes")</f>
        <v>0</v>
      </c>
      <c r="S18" s="9"/>
      <c r="T18" s="9">
        <f>COUNTIF(T10:T17, "Yes")</f>
        <v>0</v>
      </c>
      <c r="U18" s="9"/>
      <c r="V18" s="9">
        <f>COUNTIF(V10:V17, "Yes")</f>
        <v>0</v>
      </c>
      <c r="W18" s="9"/>
      <c r="X18" s="9">
        <f>COUNTIF(X10:X17, "Yes")</f>
        <v>0</v>
      </c>
      <c r="Y18" s="9"/>
      <c r="Z18" s="9">
        <f>COUNTIF(Z10:Z17, "Yes")</f>
        <v>0</v>
      </c>
      <c r="AA18" s="9"/>
      <c r="AB18" s="9">
        <f>COUNTIF(AB10:AB17, "Yes")</f>
        <v>0</v>
      </c>
      <c r="AC18" s="9"/>
      <c r="AD18" s="9">
        <f>COUNTIF(AD10:AD17, "Yes")</f>
        <v>0</v>
      </c>
      <c r="AE18" s="9"/>
      <c r="AF18" s="9">
        <f>COUNTIF(AF10:AF17, "Yes")</f>
        <v>0</v>
      </c>
      <c r="AG18" s="9"/>
      <c r="AH18" s="9">
        <f>COUNTIF(AH10:AH17, "Yes")</f>
        <v>0</v>
      </c>
      <c r="AI18" s="9"/>
      <c r="AJ18" s="9">
        <f>COUNTIF(AJ10:AJ17, "Yes")</f>
        <v>0</v>
      </c>
      <c r="AK18" s="36"/>
      <c r="AL18" s="37"/>
      <c r="AM18" s="38"/>
    </row>
    <row r="19" spans="1:40" ht="18" customHeight="1" x14ac:dyDescent="0.25">
      <c r="A19" s="11" t="s">
        <v>42</v>
      </c>
      <c r="H19" s="16">
        <f>H18/7</f>
        <v>0</v>
      </c>
      <c r="I19" s="14"/>
      <c r="J19" s="16">
        <f>J18/7</f>
        <v>0</v>
      </c>
      <c r="K19" s="15"/>
      <c r="L19" s="16">
        <f>L18/7</f>
        <v>0</v>
      </c>
      <c r="M19" s="15"/>
      <c r="N19" s="16">
        <f>N18/7</f>
        <v>0</v>
      </c>
      <c r="O19" s="15"/>
      <c r="P19" s="16">
        <f>P18/7</f>
        <v>0</v>
      </c>
      <c r="R19" s="16">
        <f>R18/7</f>
        <v>0</v>
      </c>
      <c r="T19" s="16">
        <f>T18/7</f>
        <v>0</v>
      </c>
      <c r="V19" s="16">
        <f>V18/7</f>
        <v>0</v>
      </c>
      <c r="X19" s="16">
        <f>X18/7</f>
        <v>0</v>
      </c>
      <c r="Y19" s="16"/>
      <c r="Z19" s="16">
        <f>Z18/7</f>
        <v>0</v>
      </c>
      <c r="AA19" s="16"/>
      <c r="AB19" s="16">
        <f>AB18/7</f>
        <v>0</v>
      </c>
      <c r="AC19" s="16"/>
      <c r="AD19" s="16">
        <f>AD18/7</f>
        <v>0</v>
      </c>
      <c r="AE19" s="16"/>
      <c r="AF19" s="16">
        <f>AF18/7</f>
        <v>0</v>
      </c>
      <c r="AG19" s="16"/>
      <c r="AH19" s="16">
        <f>AH18/7</f>
        <v>0</v>
      </c>
      <c r="AJ19" s="16">
        <f>AJ18/7</f>
        <v>0</v>
      </c>
      <c r="AK19" s="39"/>
      <c r="AL19" s="40"/>
      <c r="AM19" s="38"/>
    </row>
    <row r="20" spans="1:40" ht="21" customHeight="1" x14ac:dyDescent="0.25">
      <c r="A20" s="108" t="s">
        <v>43</v>
      </c>
      <c r="B20" s="108"/>
      <c r="C20" s="108"/>
      <c r="D20" s="17"/>
      <c r="AK20" s="34"/>
      <c r="AL20" s="32"/>
      <c r="AM20" s="38"/>
    </row>
    <row r="21" spans="1:40" ht="28.5" customHeight="1" x14ac:dyDescent="0.25">
      <c r="B21" s="107" t="s">
        <v>44</v>
      </c>
      <c r="C21" s="107"/>
      <c r="D21" s="107"/>
      <c r="E21" s="107"/>
      <c r="F21" s="107"/>
      <c r="H21" s="75"/>
      <c r="J21" s="75"/>
      <c r="L21" s="75"/>
      <c r="N21" s="75"/>
      <c r="P21" s="75"/>
      <c r="R21" s="75"/>
      <c r="T21" s="75"/>
      <c r="V21" s="75"/>
      <c r="X21" s="75"/>
      <c r="Y21" s="29"/>
      <c r="Z21" s="75"/>
      <c r="AA21" s="29"/>
      <c r="AB21" s="75"/>
      <c r="AC21" s="29"/>
      <c r="AD21" s="75"/>
      <c r="AE21" s="29"/>
      <c r="AF21" s="75"/>
      <c r="AG21" s="29"/>
      <c r="AH21" s="75"/>
      <c r="AJ21" s="75"/>
      <c r="AK21" s="31">
        <f>COUNTIF(H21:AJ21, "Yes")</f>
        <v>0</v>
      </c>
      <c r="AL21" s="32"/>
      <c r="AM21" s="33" t="e">
        <f>AK21/AN21</f>
        <v>#DIV/0!</v>
      </c>
      <c r="AN21" s="4">
        <f>COUNTIF(H21:AJ21,"Yes")+COUNTIF(H21:AJ21,"No")</f>
        <v>0</v>
      </c>
    </row>
    <row r="22" spans="1:40" ht="28.5" customHeight="1" x14ac:dyDescent="0.25">
      <c r="B22" s="109" t="s">
        <v>45</v>
      </c>
      <c r="C22" s="110"/>
      <c r="D22" s="110"/>
      <c r="E22" s="110"/>
      <c r="F22" s="110"/>
      <c r="H22" s="75"/>
      <c r="J22" s="75"/>
      <c r="K22" s="75"/>
      <c r="L22" s="75"/>
      <c r="N22" s="75"/>
      <c r="P22" s="75"/>
      <c r="R22" s="75"/>
      <c r="T22" s="75"/>
      <c r="V22" s="75"/>
      <c r="X22" s="75"/>
      <c r="Y22" s="30"/>
      <c r="Z22" s="75"/>
      <c r="AA22" s="30"/>
      <c r="AB22" s="75"/>
      <c r="AC22" s="30"/>
      <c r="AD22" s="75"/>
      <c r="AE22" s="30"/>
      <c r="AF22" s="75"/>
      <c r="AG22" s="30"/>
      <c r="AH22" s="75"/>
      <c r="AJ22" s="75"/>
      <c r="AK22" s="41"/>
      <c r="AL22" s="32"/>
      <c r="AM22" s="42"/>
    </row>
    <row r="23" spans="1:40" ht="28.5" customHeight="1" x14ac:dyDescent="0.25">
      <c r="B23" s="107" t="s">
        <v>46</v>
      </c>
      <c r="C23" s="107"/>
      <c r="D23" s="107"/>
      <c r="E23" s="107"/>
      <c r="F23" s="107"/>
      <c r="H23" s="75"/>
      <c r="J23" s="75"/>
      <c r="L23" s="75"/>
      <c r="N23" s="75"/>
      <c r="P23" s="75"/>
      <c r="R23" s="75"/>
      <c r="T23" s="75"/>
      <c r="V23" s="75"/>
      <c r="X23" s="75"/>
      <c r="Y23" s="29"/>
      <c r="Z23" s="75"/>
      <c r="AA23" s="29"/>
      <c r="AB23" s="75"/>
      <c r="AC23" s="29"/>
      <c r="AD23" s="75"/>
      <c r="AE23" s="29"/>
      <c r="AF23" s="75"/>
      <c r="AG23" s="29"/>
      <c r="AH23" s="75"/>
      <c r="AJ23" s="75"/>
      <c r="AK23" s="31">
        <f>COUNTIF(H23:AJ23, "Yes")</f>
        <v>0</v>
      </c>
      <c r="AL23" s="32"/>
      <c r="AM23" s="33" t="e">
        <f>AK23/AN23</f>
        <v>#DIV/0!</v>
      </c>
      <c r="AN23" s="4">
        <f>COUNTIF(H23:AJ23,"Yes")+COUNTIF(H23:AJ23,"No")</f>
        <v>0</v>
      </c>
    </row>
    <row r="24" spans="1:40" ht="28.5" customHeight="1" x14ac:dyDescent="0.25">
      <c r="B24" s="107" t="s">
        <v>47</v>
      </c>
      <c r="C24" s="107"/>
      <c r="D24" s="107"/>
      <c r="E24" s="107"/>
      <c r="F24" s="107"/>
      <c r="H24" s="75"/>
      <c r="J24" s="75"/>
      <c r="L24" s="75"/>
      <c r="N24" s="75"/>
      <c r="P24" s="75"/>
      <c r="R24" s="75"/>
      <c r="T24" s="75"/>
      <c r="V24" s="75"/>
      <c r="X24" s="75"/>
      <c r="Y24" s="29"/>
      <c r="Z24" s="75"/>
      <c r="AA24" s="29"/>
      <c r="AB24" s="75"/>
      <c r="AC24" s="29"/>
      <c r="AD24" s="75"/>
      <c r="AE24" s="29"/>
      <c r="AF24" s="75"/>
      <c r="AG24" s="29"/>
      <c r="AH24" s="75"/>
      <c r="AJ24" s="75"/>
      <c r="AK24" s="31">
        <f>COUNTIF(H24:AJ24, "Yes")</f>
        <v>0</v>
      </c>
      <c r="AL24" s="32"/>
      <c r="AM24" s="33" t="e">
        <f>AK24/AN24</f>
        <v>#DIV/0!</v>
      </c>
      <c r="AN24" s="4">
        <f>COUNTIF(H24:AJ24,"Yes")+COUNTIF(H24:AJ24,"No")</f>
        <v>0</v>
      </c>
    </row>
    <row r="25" spans="1:40" ht="28.5" customHeight="1" x14ac:dyDescent="0.25">
      <c r="B25" s="107" t="s">
        <v>48</v>
      </c>
      <c r="C25" s="107"/>
      <c r="D25" s="107"/>
      <c r="E25" s="107"/>
      <c r="F25" s="107"/>
      <c r="H25" s="75"/>
      <c r="J25" s="75"/>
      <c r="L25" s="75"/>
      <c r="N25" s="75"/>
      <c r="P25" s="75"/>
      <c r="R25" s="75"/>
      <c r="T25" s="75"/>
      <c r="V25" s="75"/>
      <c r="X25" s="75"/>
      <c r="Y25" s="29"/>
      <c r="Z25" s="75"/>
      <c r="AA25" s="29"/>
      <c r="AB25" s="75"/>
      <c r="AC25" s="29"/>
      <c r="AD25" s="75"/>
      <c r="AE25" s="29"/>
      <c r="AF25" s="75"/>
      <c r="AG25" s="29"/>
      <c r="AH25" s="75"/>
      <c r="AJ25" s="75"/>
      <c r="AK25" s="31">
        <f>COUNTIF(H25:AJ25, "Yes")</f>
        <v>0</v>
      </c>
      <c r="AL25" s="32"/>
      <c r="AM25" s="33" t="e">
        <f>AK25/AN25</f>
        <v>#DIV/0!</v>
      </c>
      <c r="AN25" s="4">
        <f>COUNTIF(H25:AJ25,"Yes")+COUNTIF(H25:AJ25,"No")</f>
        <v>0</v>
      </c>
    </row>
    <row r="26" spans="1:40" ht="28.5" customHeight="1" x14ac:dyDescent="0.25">
      <c r="B26" s="105" t="s">
        <v>49</v>
      </c>
      <c r="C26" s="105"/>
      <c r="D26" s="105"/>
      <c r="E26" s="105"/>
      <c r="F26" s="105"/>
      <c r="H26" s="8"/>
      <c r="I26" s="5"/>
      <c r="J26" s="8"/>
      <c r="K26" s="5"/>
      <c r="L26" s="8"/>
      <c r="M26" s="5"/>
      <c r="N26" s="8"/>
      <c r="O26" s="5"/>
      <c r="P26" s="8"/>
      <c r="Q26" s="5"/>
      <c r="R26" s="8"/>
      <c r="S26" s="5"/>
      <c r="T26" s="8"/>
      <c r="U26" s="5"/>
      <c r="V26" s="8"/>
      <c r="W26" s="5"/>
      <c r="X26" s="8"/>
      <c r="Y26" s="28"/>
      <c r="Z26" s="8"/>
      <c r="AA26" s="28"/>
      <c r="AB26" s="8"/>
      <c r="AC26" s="28"/>
      <c r="AD26" s="8"/>
      <c r="AE26" s="28"/>
      <c r="AF26" s="8"/>
      <c r="AG26" s="28"/>
      <c r="AH26" s="8"/>
      <c r="AI26" s="5"/>
      <c r="AJ26" s="8"/>
      <c r="AK26" s="34"/>
      <c r="AL26" s="32"/>
      <c r="AM26" s="38"/>
    </row>
    <row r="27" spans="1:40" ht="39" customHeight="1" x14ac:dyDescent="0.25">
      <c r="B27" s="105" t="s">
        <v>50</v>
      </c>
      <c r="C27" s="105"/>
      <c r="D27" s="105"/>
      <c r="E27" s="105"/>
      <c r="F27" s="105"/>
      <c r="H27" s="8"/>
      <c r="I27" s="5"/>
      <c r="J27" s="8"/>
      <c r="K27" s="5"/>
      <c r="L27" s="8"/>
      <c r="M27" s="5"/>
      <c r="N27" s="8"/>
      <c r="O27" s="5"/>
      <c r="P27" s="8"/>
      <c r="Q27" s="5"/>
      <c r="R27" s="8"/>
      <c r="S27" s="5"/>
      <c r="T27" s="8"/>
      <c r="U27" s="5"/>
      <c r="V27" s="8"/>
      <c r="W27" s="5"/>
      <c r="X27" s="8"/>
      <c r="Y27" s="28"/>
      <c r="Z27" s="8"/>
      <c r="AA27" s="28"/>
      <c r="AB27" s="8"/>
      <c r="AC27" s="28"/>
      <c r="AD27" s="8"/>
      <c r="AE27" s="28"/>
      <c r="AF27" s="8"/>
      <c r="AG27" s="28"/>
      <c r="AH27" s="8"/>
      <c r="AI27" s="5"/>
      <c r="AJ27" s="8"/>
      <c r="AK27" s="34"/>
      <c r="AL27" s="32"/>
      <c r="AM27" s="38"/>
    </row>
    <row r="28" spans="1:40" ht="18" customHeight="1" x14ac:dyDescent="0.25">
      <c r="A28" s="11" t="s">
        <v>41</v>
      </c>
      <c r="B28" s="12"/>
      <c r="C28" s="12"/>
      <c r="D28" s="12"/>
      <c r="H28" s="9">
        <f>COUNTIF(H21:H25, "Yes")</f>
        <v>0</v>
      </c>
      <c r="J28" s="9">
        <f>COUNTIF(J21:J25, "Yes")</f>
        <v>0</v>
      </c>
      <c r="L28" s="9">
        <f>COUNTIF(L21:L25, "Yes")</f>
        <v>0</v>
      </c>
      <c r="N28" s="9">
        <f>COUNTIF(N21:N25, "Yes")</f>
        <v>0</v>
      </c>
      <c r="P28" s="9">
        <f>COUNTIF(P21:P25, "Yes")</f>
        <v>0</v>
      </c>
      <c r="R28" s="9">
        <f>COUNTIF(R21:R25, "Yes")</f>
        <v>0</v>
      </c>
      <c r="T28" s="9">
        <f>COUNTIF(T21:T25, "Yes")</f>
        <v>0</v>
      </c>
      <c r="V28" s="9">
        <f>COUNTIF(V21:V25, "Yes")</f>
        <v>0</v>
      </c>
      <c r="X28" s="9">
        <v>0</v>
      </c>
      <c r="Y28" s="9"/>
      <c r="Z28" s="9">
        <f>COUNTIF(Z21:Z25, "Yes")</f>
        <v>0</v>
      </c>
      <c r="AA28" s="9"/>
      <c r="AB28" s="9">
        <v>0</v>
      </c>
      <c r="AC28" s="9"/>
      <c r="AD28" s="9">
        <v>0</v>
      </c>
      <c r="AE28" s="9"/>
      <c r="AF28" s="9">
        <f>COUNTIF(AF21:AF25, "Yes")</f>
        <v>0</v>
      </c>
      <c r="AG28" s="9"/>
      <c r="AH28" s="9">
        <f>COUNTIF(AH21:AH25, "Yes")</f>
        <v>0</v>
      </c>
      <c r="AJ28" s="9">
        <f>COUNTIF(AJ21:AJ25, "Yes")</f>
        <v>0</v>
      </c>
      <c r="AK28" s="43"/>
      <c r="AL28" s="43"/>
      <c r="AM28" s="44"/>
    </row>
    <row r="29" spans="1:40" ht="18" customHeight="1" x14ac:dyDescent="0.25">
      <c r="A29" s="11" t="s">
        <v>42</v>
      </c>
      <c r="H29" s="16">
        <f>H28/4</f>
        <v>0</v>
      </c>
      <c r="J29" s="16">
        <f>J28/4</f>
        <v>0</v>
      </c>
      <c r="L29" s="16">
        <f>L28/4</f>
        <v>0</v>
      </c>
      <c r="N29" s="16">
        <f>N28/4</f>
        <v>0</v>
      </c>
      <c r="P29" s="16">
        <f>P28/4</f>
        <v>0</v>
      </c>
      <c r="R29" s="16">
        <f>R28/4</f>
        <v>0</v>
      </c>
      <c r="T29" s="16">
        <f>T28/4</f>
        <v>0</v>
      </c>
      <c r="V29" s="16">
        <f>V28/4</f>
        <v>0</v>
      </c>
      <c r="X29" s="16">
        <f>X28/4</f>
        <v>0</v>
      </c>
      <c r="Y29" s="16"/>
      <c r="Z29" s="16">
        <f>Z28/4</f>
        <v>0</v>
      </c>
      <c r="AA29" s="16"/>
      <c r="AB29" s="16">
        <f>AB28/4</f>
        <v>0</v>
      </c>
      <c r="AC29" s="16"/>
      <c r="AD29" s="16">
        <f>AD28/4</f>
        <v>0</v>
      </c>
      <c r="AE29" s="16"/>
      <c r="AF29" s="16">
        <f>AF28/4</f>
        <v>0</v>
      </c>
      <c r="AG29" s="16"/>
      <c r="AH29" s="16">
        <f>AH28/4</f>
        <v>0</v>
      </c>
      <c r="AJ29" s="16">
        <f>AJ28/4</f>
        <v>0</v>
      </c>
      <c r="AK29" s="45"/>
      <c r="AL29" s="45"/>
    </row>
    <row r="30" spans="1:40" x14ac:dyDescent="0.25"/>
    <row r="31" spans="1:40" ht="15" customHeight="1" x14ac:dyDescent="0.25"/>
    <row r="32" spans="1:40" ht="15" customHeight="1" x14ac:dyDescent="0.25">
      <c r="A32" s="47"/>
      <c r="B32" s="47"/>
      <c r="C32" s="47"/>
      <c r="D32" s="47"/>
      <c r="E32" s="47"/>
      <c r="F32" s="47"/>
      <c r="G32" s="47"/>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7"/>
      <c r="AN32" s="48"/>
    </row>
    <row r="33" spans="1:40" ht="15" customHeight="1" x14ac:dyDescent="0.25">
      <c r="A33" s="47"/>
      <c r="B33" s="47"/>
      <c r="C33" s="47"/>
      <c r="D33" s="47"/>
      <c r="E33" s="47"/>
      <c r="F33" s="47"/>
      <c r="G33" s="47"/>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7"/>
      <c r="AN33" s="48"/>
    </row>
    <row r="34" spans="1:40" ht="15" customHeight="1" thickBot="1" x14ac:dyDescent="0.3">
      <c r="A34" s="47"/>
      <c r="B34" s="47"/>
      <c r="C34" s="47"/>
      <c r="D34" s="47"/>
      <c r="E34" s="47"/>
      <c r="F34" s="47"/>
      <c r="G34" s="47"/>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7"/>
      <c r="AN34" s="48"/>
    </row>
    <row r="35" spans="1:40" ht="15" customHeight="1" thickTop="1" x14ac:dyDescent="0.25">
      <c r="A35" s="62"/>
      <c r="B35" s="63"/>
      <c r="C35" s="63"/>
      <c r="D35" s="63"/>
      <c r="E35" s="63"/>
      <c r="F35" s="63"/>
      <c r="G35" s="63"/>
      <c r="H35" s="64"/>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7"/>
      <c r="AN35" s="48"/>
    </row>
    <row r="36" spans="1:40" ht="15" customHeight="1" x14ac:dyDescent="0.25">
      <c r="A36" s="65" t="s">
        <v>51</v>
      </c>
      <c r="B36" s="47"/>
      <c r="C36" s="47"/>
      <c r="D36" s="47"/>
      <c r="E36" s="47"/>
      <c r="F36" s="47"/>
      <c r="G36" s="47"/>
      <c r="H36" s="66"/>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7"/>
      <c r="AN36" s="48"/>
    </row>
    <row r="37" spans="1:40" ht="15" customHeight="1" x14ac:dyDescent="0.25">
      <c r="A37" s="67" t="s">
        <v>52</v>
      </c>
      <c r="B37" s="47"/>
      <c r="C37" s="47"/>
      <c r="D37" s="47"/>
      <c r="E37" s="47"/>
      <c r="F37" s="47"/>
      <c r="G37" s="47"/>
      <c r="H37" s="66"/>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7"/>
      <c r="AN37" s="48"/>
    </row>
    <row r="38" spans="1:40" ht="15" customHeight="1" x14ac:dyDescent="0.25">
      <c r="A38" s="68" t="s">
        <v>53</v>
      </c>
      <c r="B38" s="47"/>
      <c r="C38" s="47"/>
      <c r="D38" s="47"/>
      <c r="E38" s="47"/>
      <c r="F38" s="47"/>
      <c r="G38" s="47"/>
      <c r="H38" s="66"/>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7"/>
      <c r="AN38" s="48"/>
    </row>
    <row r="39" spans="1:40" ht="15" customHeight="1" x14ac:dyDescent="0.25">
      <c r="A39" s="68" t="s">
        <v>54</v>
      </c>
      <c r="B39" s="47"/>
      <c r="C39" s="47"/>
      <c r="D39" s="47"/>
      <c r="E39" s="47"/>
      <c r="F39" s="47"/>
      <c r="G39" s="47"/>
      <c r="H39" s="66"/>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7"/>
      <c r="AN39" s="48"/>
    </row>
    <row r="40" spans="1:40" ht="15" customHeight="1" x14ac:dyDescent="0.25">
      <c r="A40" s="67" t="s">
        <v>55</v>
      </c>
      <c r="B40" s="47"/>
      <c r="C40" s="47"/>
      <c r="D40" s="47"/>
      <c r="E40" s="47"/>
      <c r="F40" s="47"/>
      <c r="G40" s="47"/>
      <c r="H40" s="66"/>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7"/>
      <c r="AN40" s="48"/>
    </row>
    <row r="41" spans="1:40" ht="15" customHeight="1" x14ac:dyDescent="0.25">
      <c r="A41" s="67" t="s">
        <v>55</v>
      </c>
      <c r="B41" s="47"/>
      <c r="C41" s="47"/>
      <c r="D41" s="47"/>
      <c r="E41" s="47"/>
      <c r="F41" s="47"/>
      <c r="G41" s="47"/>
      <c r="H41" s="66"/>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7"/>
      <c r="AN41" s="48"/>
    </row>
    <row r="42" spans="1:40" ht="15" customHeight="1" x14ac:dyDescent="0.25">
      <c r="A42" s="67" t="s">
        <v>55</v>
      </c>
      <c r="B42" s="47"/>
      <c r="C42" s="47"/>
      <c r="D42" s="47"/>
      <c r="E42" s="47"/>
      <c r="F42" s="47"/>
      <c r="G42" s="47"/>
      <c r="H42" s="66"/>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7"/>
      <c r="AN42" s="48"/>
    </row>
    <row r="43" spans="1:40" ht="15" customHeight="1" thickBot="1" x14ac:dyDescent="0.3">
      <c r="A43" s="69"/>
      <c r="B43" s="70"/>
      <c r="C43" s="70"/>
      <c r="D43" s="70"/>
      <c r="E43" s="70"/>
      <c r="F43" s="70"/>
      <c r="G43" s="70"/>
      <c r="H43" s="71"/>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7"/>
      <c r="AN43" s="48"/>
    </row>
    <row r="44" spans="1:40" ht="15" customHeight="1" thickTop="1" x14ac:dyDescent="0.25">
      <c r="A44" s="47"/>
      <c r="B44" s="47"/>
      <c r="C44" s="47"/>
      <c r="D44" s="47"/>
      <c r="E44" s="47"/>
      <c r="F44" s="47"/>
      <c r="G44" s="47"/>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7"/>
      <c r="AN44" s="48"/>
    </row>
    <row r="45" spans="1:40" s="47" customFormat="1" ht="15" customHeight="1" x14ac:dyDescent="0.25">
      <c r="A45" s="23"/>
      <c r="B45" s="23"/>
      <c r="C45" s="72" t="s">
        <v>56</v>
      </c>
      <c r="D45"/>
      <c r="E45"/>
      <c r="F45"/>
      <c r="G45"/>
      <c r="H45" s="2"/>
      <c r="I45" s="2"/>
      <c r="J45" s="2"/>
      <c r="K45" s="2"/>
      <c r="L45" s="2"/>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N45" s="48"/>
    </row>
    <row r="46" spans="1:40" s="47" customFormat="1" ht="15" customHeight="1" x14ac:dyDescent="0.25">
      <c r="A46" s="23">
        <f>COUNTIF(H26:AJ26, "Acute Urinary Retention (48 Hrs Only)")</f>
        <v>0</v>
      </c>
      <c r="B46" s="23"/>
      <c r="C46" s="23" t="s">
        <v>57</v>
      </c>
      <c r="D46"/>
      <c r="E46"/>
      <c r="F46"/>
      <c r="G46"/>
      <c r="H46" s="2"/>
      <c r="I46" s="2"/>
      <c r="J46" s="2"/>
      <c r="K46" s="2"/>
      <c r="L46" s="2"/>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N46" s="48"/>
    </row>
    <row r="47" spans="1:40" s="47" customFormat="1" ht="15" customHeight="1" x14ac:dyDescent="0.25">
      <c r="A47" s="23">
        <f>COUNTIF(H26:AJ26, "Chronic Urinary Retention")</f>
        <v>0</v>
      </c>
      <c r="B47" s="23"/>
      <c r="C47" s="23" t="s">
        <v>58</v>
      </c>
      <c r="D47"/>
      <c r="E47"/>
      <c r="F47"/>
      <c r="G47"/>
      <c r="H47" s="2"/>
      <c r="I47" s="2"/>
      <c r="J47" s="2"/>
      <c r="K47" s="2"/>
      <c r="L47" s="2"/>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N47" s="48"/>
    </row>
    <row r="48" spans="1:40" s="47" customFormat="1" ht="15" customHeight="1" x14ac:dyDescent="0.25">
      <c r="A48" s="23">
        <f>COUNTIF(H26:AJ26, "State 3 or 4 Pressure Ulcer")</f>
        <v>0</v>
      </c>
      <c r="B48" s="23"/>
      <c r="C48" s="23" t="s">
        <v>59</v>
      </c>
      <c r="D48"/>
      <c r="E48"/>
      <c r="F48"/>
      <c r="G48"/>
      <c r="H48" s="2"/>
      <c r="I48" s="2"/>
      <c r="J48" s="2"/>
      <c r="K48" s="2"/>
      <c r="L48" s="2"/>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N48" s="48"/>
    </row>
    <row r="49" spans="1:40" s="47" customFormat="1" ht="15" customHeight="1" x14ac:dyDescent="0.25">
      <c r="A49" s="23">
        <f>COUNTIF(H26:AJ26, "Prolonged Immobilization")</f>
        <v>0</v>
      </c>
      <c r="B49" s="73"/>
      <c r="C49" s="23" t="s">
        <v>60</v>
      </c>
      <c r="D49"/>
      <c r="E49"/>
      <c r="F49"/>
      <c r="G49"/>
      <c r="H49" s="2"/>
      <c r="I49" s="2"/>
      <c r="J49" s="2"/>
      <c r="K49" s="2"/>
      <c r="L49" s="2"/>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N49" s="48"/>
    </row>
    <row r="50" spans="1:40" s="47" customFormat="1" ht="17.25" x14ac:dyDescent="0.25">
      <c r="A50" s="23">
        <f>COUNTIF(H26:AJ26, "Active Diuresis with need for Accurate 1s and 0s")</f>
        <v>0</v>
      </c>
      <c r="B50" s="73"/>
      <c r="C50" s="23" t="s">
        <v>61</v>
      </c>
      <c r="D50"/>
      <c r="E50"/>
      <c r="F50"/>
      <c r="G50"/>
      <c r="H50" s="2"/>
      <c r="I50" s="2"/>
      <c r="J50" s="2"/>
      <c r="K50" s="2"/>
      <c r="L50" s="2"/>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N50" s="48"/>
    </row>
    <row r="51" spans="1:40" s="47" customFormat="1" x14ac:dyDescent="0.25">
      <c r="A51" s="23">
        <f>COUNTIF(H26:AJ26, "Changing Renal Function")</f>
        <v>0</v>
      </c>
      <c r="B51" s="73"/>
      <c r="C51" s="23" t="s">
        <v>62</v>
      </c>
      <c r="D51"/>
      <c r="E51"/>
      <c r="F51"/>
      <c r="G51"/>
      <c r="H51" s="2"/>
      <c r="I51" s="2"/>
      <c r="J51" s="2"/>
      <c r="K51" s="2"/>
      <c r="L51" s="2"/>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N51" s="48"/>
    </row>
    <row r="52" spans="1:40" s="47" customFormat="1" x14ac:dyDescent="0.25">
      <c r="A52" s="23">
        <f>COUNTIF(H26:AJ26, "Urologic or Perineal or GYN Surgery")</f>
        <v>0</v>
      </c>
      <c r="B52" s="73"/>
      <c r="C52" s="23" t="s">
        <v>63</v>
      </c>
      <c r="D52"/>
      <c r="E52"/>
      <c r="F52"/>
      <c r="G52"/>
      <c r="H52" s="2"/>
      <c r="I52" s="2"/>
      <c r="J52" s="2"/>
      <c r="K52" s="2"/>
      <c r="L52" s="2"/>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N52" s="48"/>
    </row>
    <row r="53" spans="1:40" s="47" customFormat="1" x14ac:dyDescent="0.25">
      <c r="A53" s="23">
        <f>COUNTIF(H26:AJ26, "Palliative or Confort Care")</f>
        <v>0</v>
      </c>
      <c r="B53" s="73"/>
      <c r="C53" s="23" t="s">
        <v>64</v>
      </c>
      <c r="D53"/>
      <c r="E53"/>
      <c r="F53"/>
      <c r="G53"/>
      <c r="H53" s="2"/>
      <c r="I53" s="2"/>
      <c r="J53" s="2"/>
      <c r="K53" s="2"/>
      <c r="L53" s="2"/>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N53" s="48"/>
    </row>
    <row r="54" spans="1:40" s="47" customFormat="1" x14ac:dyDescent="0.25">
      <c r="A54" s="23">
        <f>COUNTIF(H26:AJ26, "None of the Above")</f>
        <v>0</v>
      </c>
      <c r="B54" s="23"/>
      <c r="C54" s="23" t="s">
        <v>65</v>
      </c>
      <c r="D54"/>
      <c r="E54"/>
      <c r="F54"/>
      <c r="G54"/>
      <c r="H54" s="2"/>
      <c r="I54" s="2"/>
      <c r="J54" s="2"/>
      <c r="K54" s="2"/>
      <c r="L54" s="2"/>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N54" s="48"/>
    </row>
    <row r="55" spans="1:40" s="47" customFormat="1" x14ac:dyDescent="0.25">
      <c r="A55" s="23"/>
      <c r="B55" s="23"/>
      <c r="C55" s="23"/>
      <c r="D55"/>
      <c r="E55"/>
      <c r="F55"/>
      <c r="G55"/>
      <c r="H55" s="2"/>
      <c r="I55" s="2"/>
      <c r="J55" s="2"/>
      <c r="K55" s="2"/>
      <c r="L55" s="2"/>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N55" s="48"/>
    </row>
    <row r="56" spans="1:40" x14ac:dyDescent="0.25">
      <c r="A56" s="23">
        <f>SUM(A46:A53)</f>
        <v>0</v>
      </c>
      <c r="B56" s="23"/>
      <c r="C56" s="23" t="s">
        <v>66</v>
      </c>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7"/>
      <c r="AN56" s="48"/>
    </row>
    <row r="57" spans="1:40" x14ac:dyDescent="0.25">
      <c r="A57" s="23">
        <f>A54</f>
        <v>0</v>
      </c>
      <c r="B57" s="23"/>
      <c r="C57" s="23" t="s">
        <v>67</v>
      </c>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7"/>
      <c r="AN57" s="48"/>
    </row>
    <row r="58" spans="1:40" ht="15" customHeight="1" x14ac:dyDescent="0.25">
      <c r="A58" s="23">
        <f>SUM(A56:A57)</f>
        <v>0</v>
      </c>
      <c r="B58" s="23"/>
      <c r="C58" s="23" t="s">
        <v>68</v>
      </c>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7"/>
      <c r="AN58" s="48"/>
    </row>
    <row r="59" spans="1:40" ht="15" customHeight="1" x14ac:dyDescent="0.25">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7"/>
      <c r="AN59" s="48"/>
    </row>
    <row r="60" spans="1:40" ht="15" hidden="1" customHeight="1" x14ac:dyDescent="0.25">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7"/>
      <c r="AN60" s="48"/>
    </row>
    <row r="61" spans="1:40" ht="15" hidden="1" customHeight="1" x14ac:dyDescent="0.25">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7"/>
      <c r="AN61" s="48"/>
    </row>
    <row r="62" spans="1:40" ht="15" hidden="1" customHeight="1" x14ac:dyDescent="0.25">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7"/>
      <c r="AN62" s="48"/>
    </row>
    <row r="63" spans="1:40" hidden="1" x14ac:dyDescent="0.25">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7"/>
      <c r="AN63" s="48"/>
    </row>
    <row r="64" spans="1:40" hidden="1" x14ac:dyDescent="0.25">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7"/>
      <c r="AN64" s="48"/>
    </row>
    <row r="65" spans="1:40" hidden="1" x14ac:dyDescent="0.25">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7"/>
      <c r="AN65" s="48"/>
    </row>
    <row r="66" spans="1:40" hidden="1" x14ac:dyDescent="0.25">
      <c r="A66" s="47"/>
      <c r="B66" s="47"/>
      <c r="C66" s="47"/>
      <c r="D66" s="47"/>
      <c r="E66" s="47"/>
      <c r="F66" s="47"/>
      <c r="G66" s="47"/>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7"/>
      <c r="AN66" s="48"/>
    </row>
    <row r="67" spans="1:40" hidden="1" x14ac:dyDescent="0.25">
      <c r="A67" s="47"/>
      <c r="B67" s="47"/>
      <c r="C67" s="47"/>
      <c r="D67" s="47"/>
      <c r="E67" s="47"/>
      <c r="F67" s="47"/>
      <c r="G67" s="47"/>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7"/>
      <c r="AN67" s="48"/>
    </row>
    <row r="68" spans="1:40" hidden="1" x14ac:dyDescent="0.25">
      <c r="A68" s="47"/>
      <c r="B68" s="47"/>
      <c r="C68" s="47"/>
      <c r="D68" s="47"/>
      <c r="E68" s="47"/>
      <c r="F68" s="47"/>
      <c r="G68" s="47"/>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7"/>
      <c r="AN68" s="48"/>
    </row>
    <row r="69" spans="1:40" hidden="1" x14ac:dyDescent="0.25">
      <c r="A69" s="47"/>
      <c r="B69" s="47"/>
      <c r="C69" s="47"/>
      <c r="D69" s="47"/>
      <c r="E69" s="47"/>
      <c r="F69" s="47"/>
      <c r="G69" s="47"/>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7"/>
      <c r="AN69" s="48"/>
    </row>
    <row r="70" spans="1:40" hidden="1" x14ac:dyDescent="0.25">
      <c r="A70" s="47"/>
      <c r="B70" s="47"/>
      <c r="C70" s="47"/>
      <c r="D70" s="47"/>
      <c r="E70" s="47"/>
      <c r="F70" s="47"/>
      <c r="G70" s="47"/>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7"/>
      <c r="AN70" s="48"/>
    </row>
  </sheetData>
  <mergeCells count="23">
    <mergeCell ref="A2:Q3"/>
    <mergeCell ref="B12:F12"/>
    <mergeCell ref="B13:F13"/>
    <mergeCell ref="B14:F14"/>
    <mergeCell ref="B27:F27"/>
    <mergeCell ref="A7:F7"/>
    <mergeCell ref="B24:F24"/>
    <mergeCell ref="B25:F25"/>
    <mergeCell ref="B23:F23"/>
    <mergeCell ref="B26:F26"/>
    <mergeCell ref="A20:C20"/>
    <mergeCell ref="B22:F22"/>
    <mergeCell ref="B21:F21"/>
    <mergeCell ref="B17:F17"/>
    <mergeCell ref="AK7:AM9"/>
    <mergeCell ref="D5:F5"/>
    <mergeCell ref="B5:C5"/>
    <mergeCell ref="B16:F16"/>
    <mergeCell ref="B4:C4"/>
    <mergeCell ref="A9:C9"/>
    <mergeCell ref="B15:F15"/>
    <mergeCell ref="B10:F10"/>
    <mergeCell ref="B11:F11"/>
  </mergeCells>
  <dataValidations count="2">
    <dataValidation type="list" allowBlank="1" showInputMessage="1" showErrorMessage="1" sqref="AJ13:AJ17 X21:AH21 X10:AH11 X13:AH17 P21 N21 L13:L17 V21 I14:J14 R21 T21 V10:V11 T10:T11 R10:R11 H10:H11 P10:P11 N10:N11 L10:L11 J10:J11 V13:V17 T13:T17 R13:R17 AJ10:AJ11 P13:P17 N13:N17 X23:AH25 AJ23:AJ25 AJ21 J15:J17 J13 H21 J21 L21 L23:L25 V23:V25 T23:T25 R23:R25 P23:P25 N23:N25 H23:H25 J23:J25 H13:H17" xr:uid="{00000000-0002-0000-0100-000000000000}">
      <formula1>$AM$5:$AM$6</formula1>
    </dataValidation>
    <dataValidation type="list" allowBlank="1" showInputMessage="1" showErrorMessage="1" sqref="H26 X26:AH26 AJ26 V26 T26 R26 P26 J26 L26 N26" xr:uid="{00000000-0002-0000-0100-000001000000}">
      <formula1>$C$46:$C$54</formula1>
    </dataValidation>
  </dataValidations>
  <printOptions horizontalCentered="1"/>
  <pageMargins left="0.2" right="0.2" top="0.28999999999999998" bottom="0.32" header="0.14000000000000001" footer="0.23"/>
  <pageSetup scale="3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R30"/>
  <sheetViews>
    <sheetView showGridLines="0" zoomScaleNormal="100" workbookViewId="0">
      <selection activeCell="D27" sqref="D27:E29"/>
    </sheetView>
  </sheetViews>
  <sheetFormatPr defaultColWidth="0" defaultRowHeight="15" zeroHeight="1" x14ac:dyDescent="0.25"/>
  <cols>
    <col min="1" max="1" width="8.85546875" customWidth="1"/>
    <col min="2" max="2" width="16.140625" customWidth="1"/>
    <col min="3" max="12" width="8.85546875" customWidth="1"/>
    <col min="13" max="13" width="6" customWidth="1"/>
    <col min="14" max="14" width="7.28515625" customWidth="1"/>
    <col min="15" max="18" width="8.85546875" customWidth="1"/>
    <col min="19" max="16384" width="8.85546875" hidden="1"/>
  </cols>
  <sheetData>
    <row r="1" spans="1:14" ht="48" customHeight="1" x14ac:dyDescent="0.25"/>
    <row r="2" spans="1:14" ht="40.5" customHeight="1" x14ac:dyDescent="0.35">
      <c r="A2" s="49" t="s">
        <v>69</v>
      </c>
      <c r="C2" s="111" t="s">
        <v>70</v>
      </c>
      <c r="D2" s="112"/>
      <c r="E2" s="112"/>
      <c r="F2" s="112"/>
      <c r="G2" s="112"/>
      <c r="H2" s="112"/>
      <c r="I2" s="112"/>
      <c r="J2" s="112"/>
      <c r="K2" s="112"/>
      <c r="L2" s="112"/>
      <c r="M2" s="112"/>
      <c r="N2" s="112"/>
    </row>
    <row r="3" spans="1:14" ht="29.25" customHeight="1" x14ac:dyDescent="0.25">
      <c r="A3" s="114"/>
      <c r="B3" s="114"/>
      <c r="C3" s="113">
        <f>A3</f>
        <v>0</v>
      </c>
      <c r="D3" s="113"/>
      <c r="E3" s="113"/>
      <c r="F3" s="113"/>
      <c r="G3" s="113"/>
      <c r="H3" s="113"/>
      <c r="I3" s="113"/>
      <c r="J3" s="113"/>
      <c r="K3" s="113"/>
      <c r="L3" s="113"/>
      <c r="M3" s="113"/>
      <c r="N3" s="113"/>
    </row>
    <row r="4" spans="1:14" x14ac:dyDescent="0.25"/>
    <row r="5" spans="1:14" x14ac:dyDescent="0.25"/>
    <row r="6" spans="1:14" x14ac:dyDescent="0.25"/>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spans="4:8" x14ac:dyDescent="0.25"/>
    <row r="18" spans="4:8" x14ac:dyDescent="0.25"/>
    <row r="19" spans="4:8" x14ac:dyDescent="0.25"/>
    <row r="20" spans="4:8" x14ac:dyDescent="0.25"/>
    <row r="21" spans="4:8" x14ac:dyDescent="0.25"/>
    <row r="22" spans="4:8" x14ac:dyDescent="0.25"/>
    <row r="23" spans="4:8" x14ac:dyDescent="0.25"/>
    <row r="24" spans="4:8" x14ac:dyDescent="0.25"/>
    <row r="25" spans="4:8" x14ac:dyDescent="0.25"/>
    <row r="26" spans="4:8" x14ac:dyDescent="0.25"/>
    <row r="27" spans="4:8" x14ac:dyDescent="0.25">
      <c r="D27" s="23">
        <f>'Foley Observation'!A58</f>
        <v>0</v>
      </c>
      <c r="E27" s="23" t="s">
        <v>71</v>
      </c>
      <c r="F27" s="23"/>
      <c r="G27" s="23"/>
      <c r="H27" s="23"/>
    </row>
    <row r="28" spans="4:8" x14ac:dyDescent="0.25">
      <c r="D28" s="23">
        <f>'Foley Observation'!A56</f>
        <v>0</v>
      </c>
      <c r="E28" s="23" t="s">
        <v>72</v>
      </c>
      <c r="F28" s="23"/>
      <c r="G28" s="23"/>
      <c r="H28" s="23"/>
    </row>
    <row r="29" spans="4:8" x14ac:dyDescent="0.25">
      <c r="D29" s="23">
        <f>'Foley Observation'!A57</f>
        <v>0</v>
      </c>
      <c r="E29" s="23" t="s">
        <v>73</v>
      </c>
      <c r="F29" s="23"/>
      <c r="G29" s="23"/>
      <c r="H29" s="23"/>
    </row>
    <row r="30" spans="4:8" x14ac:dyDescent="0.25">
      <c r="D30" s="23"/>
      <c r="E30" s="23"/>
      <c r="F30" s="23"/>
      <c r="G30" s="23"/>
      <c r="H30" s="23"/>
    </row>
  </sheetData>
  <mergeCells count="3">
    <mergeCell ref="C2:N2"/>
    <mergeCell ref="C3:N3"/>
    <mergeCell ref="A3:B3"/>
  </mergeCells>
  <printOptions horizontalCentered="1"/>
  <pageMargins left="0.31" right="0.32" top="0.55000000000000004" bottom="0.75" header="0.3" footer="0.3"/>
  <pageSetup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O51"/>
  <sheetViews>
    <sheetView showGridLines="0" zoomScaleNormal="100" workbookViewId="0">
      <selection activeCell="B23" sqref="B23:K23"/>
    </sheetView>
  </sheetViews>
  <sheetFormatPr defaultColWidth="0" defaultRowHeight="15" zeroHeight="1" x14ac:dyDescent="0.25"/>
  <cols>
    <col min="1" max="1" width="30.42578125" customWidth="1"/>
    <col min="2" max="2" width="16.42578125" customWidth="1"/>
    <col min="3" max="3" width="20.140625" customWidth="1"/>
    <col min="4" max="9" width="8.85546875" customWidth="1"/>
    <col min="10" max="10" width="11.42578125" customWidth="1"/>
    <col min="11" max="11" width="6.28515625" customWidth="1"/>
    <col min="12" max="15" width="8.85546875" customWidth="1"/>
    <col min="16" max="16384" width="8.85546875" hidden="1"/>
  </cols>
  <sheetData>
    <row r="1" spans="1:11" ht="90.75" customHeight="1" x14ac:dyDescent="0.4">
      <c r="A1" s="9" t="s">
        <v>69</v>
      </c>
      <c r="B1" s="118" t="s">
        <v>74</v>
      </c>
      <c r="C1" s="119"/>
      <c r="D1" s="119"/>
      <c r="E1" s="119"/>
      <c r="F1" s="119"/>
      <c r="G1" s="119"/>
      <c r="H1" s="119"/>
      <c r="I1" s="119"/>
      <c r="J1" s="119"/>
      <c r="K1" s="119"/>
    </row>
    <row r="2" spans="1:11" ht="18.75" customHeight="1" x14ac:dyDescent="0.25">
      <c r="A2" s="61">
        <f>'Chart-Foleys wIndication'!A3:B3</f>
        <v>0</v>
      </c>
      <c r="B2" s="120">
        <f>A2</f>
        <v>0</v>
      </c>
      <c r="C2" s="120"/>
      <c r="D2" s="120"/>
      <c r="E2" s="120"/>
      <c r="F2" s="120"/>
      <c r="G2" s="120"/>
      <c r="H2" s="120"/>
      <c r="I2" s="120"/>
      <c r="J2" s="120"/>
      <c r="K2" s="120"/>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2:11" x14ac:dyDescent="0.25"/>
    <row r="18" spans="2:11" x14ac:dyDescent="0.25"/>
    <row r="19" spans="2:11" x14ac:dyDescent="0.25"/>
    <row r="20" spans="2:11" x14ac:dyDescent="0.25"/>
    <row r="21" spans="2:11" x14ac:dyDescent="0.25"/>
    <row r="22" spans="2:11" ht="8.25" customHeight="1" x14ac:dyDescent="0.25"/>
    <row r="23" spans="2:11" ht="23.25" customHeight="1" x14ac:dyDescent="0.25">
      <c r="B23" s="116" t="s">
        <v>75</v>
      </c>
      <c r="C23" s="117"/>
      <c r="D23" s="117"/>
      <c r="E23" s="117"/>
      <c r="F23" s="117"/>
      <c r="G23" s="117"/>
      <c r="H23" s="117"/>
      <c r="I23" s="117"/>
      <c r="J23" s="117"/>
      <c r="K23" s="117"/>
    </row>
    <row r="24" spans="2:11" x14ac:dyDescent="0.25">
      <c r="B24" s="19" t="s">
        <v>76</v>
      </c>
      <c r="C24" s="21" t="s">
        <v>77</v>
      </c>
      <c r="D24" s="18"/>
      <c r="E24" s="18"/>
      <c r="F24" s="18"/>
    </row>
    <row r="25" spans="2:11" x14ac:dyDescent="0.25">
      <c r="B25" s="19" t="s">
        <v>78</v>
      </c>
      <c r="C25" s="21" t="s">
        <v>79</v>
      </c>
      <c r="D25" s="18"/>
      <c r="E25" s="18"/>
      <c r="F25" s="18"/>
    </row>
    <row r="26" spans="2:11" x14ac:dyDescent="0.25">
      <c r="B26" s="19" t="s">
        <v>80</v>
      </c>
      <c r="C26" s="21" t="s">
        <v>81</v>
      </c>
      <c r="D26" s="18"/>
      <c r="E26" s="18"/>
      <c r="F26" s="18"/>
    </row>
    <row r="27" spans="2:11" x14ac:dyDescent="0.25">
      <c r="B27" s="19" t="s">
        <v>82</v>
      </c>
      <c r="C27" s="21" t="s">
        <v>83</v>
      </c>
      <c r="D27" s="18"/>
      <c r="E27" s="18"/>
      <c r="F27" s="18"/>
    </row>
    <row r="28" spans="2:11" x14ac:dyDescent="0.25">
      <c r="B28" s="19" t="s">
        <v>84</v>
      </c>
      <c r="C28" s="21" t="s">
        <v>85</v>
      </c>
      <c r="D28" s="18"/>
      <c r="E28" s="18"/>
      <c r="F28" s="18"/>
    </row>
    <row r="29" spans="2:11" x14ac:dyDescent="0.25">
      <c r="B29" s="19" t="s">
        <v>86</v>
      </c>
      <c r="C29" s="21" t="s">
        <v>87</v>
      </c>
      <c r="D29" s="18"/>
      <c r="E29" s="18"/>
      <c r="F29" s="18"/>
    </row>
    <row r="30" spans="2:11" x14ac:dyDescent="0.25">
      <c r="B30" s="19" t="s">
        <v>88</v>
      </c>
      <c r="C30" s="21" t="s">
        <v>89</v>
      </c>
      <c r="D30" s="18"/>
      <c r="E30" s="18"/>
      <c r="F30" s="18"/>
    </row>
    <row r="31" spans="2:11" x14ac:dyDescent="0.25">
      <c r="B31" s="20"/>
      <c r="C31" s="3"/>
    </row>
    <row r="32" spans="2:11" x14ac:dyDescent="0.25">
      <c r="B32" s="20"/>
      <c r="C32" s="3"/>
    </row>
    <row r="33" spans="1:6" x14ac:dyDescent="0.25">
      <c r="B33" s="20"/>
      <c r="C33" s="3"/>
    </row>
    <row r="34" spans="1:6" x14ac:dyDescent="0.25">
      <c r="B34" s="20"/>
      <c r="C34" s="3"/>
    </row>
    <row r="35" spans="1:6" x14ac:dyDescent="0.25"/>
    <row r="36" spans="1:6" x14ac:dyDescent="0.25"/>
    <row r="37" spans="1:6" x14ac:dyDescent="0.25">
      <c r="C37" s="25"/>
    </row>
    <row r="38" spans="1:6" x14ac:dyDescent="0.25">
      <c r="A38" s="23"/>
      <c r="B38" s="23"/>
      <c r="C38" s="23"/>
      <c r="D38" s="23"/>
      <c r="E38" s="23"/>
      <c r="F38" s="23"/>
    </row>
    <row r="39" spans="1:6" x14ac:dyDescent="0.25">
      <c r="A39" s="23" t="s">
        <v>90</v>
      </c>
      <c r="B39" s="23"/>
      <c r="C39" s="23"/>
      <c r="D39" s="23"/>
      <c r="E39" s="23"/>
      <c r="F39" s="23" t="s">
        <v>91</v>
      </c>
    </row>
    <row r="40" spans="1:6" x14ac:dyDescent="0.25">
      <c r="A40" s="115" t="s">
        <v>77</v>
      </c>
      <c r="B40" s="115"/>
      <c r="C40" s="115"/>
      <c r="D40" s="115"/>
      <c r="E40" s="76">
        <v>1</v>
      </c>
      <c r="F40" s="24" t="e">
        <f>'Foley Observation'!AM10</f>
        <v>#DIV/0!</v>
      </c>
    </row>
    <row r="41" spans="1:6" ht="34.5" customHeight="1" x14ac:dyDescent="0.25">
      <c r="A41" s="115" t="s">
        <v>79</v>
      </c>
      <c r="B41" s="115"/>
      <c r="C41" s="115"/>
      <c r="D41" s="115"/>
      <c r="E41" s="76">
        <v>2</v>
      </c>
      <c r="F41" s="24" t="e">
        <f>'Foley Observation'!AM11</f>
        <v>#DIV/0!</v>
      </c>
    </row>
    <row r="42" spans="1:6" x14ac:dyDescent="0.25">
      <c r="A42" s="115" t="s">
        <v>81</v>
      </c>
      <c r="B42" s="115"/>
      <c r="C42" s="115"/>
      <c r="D42" s="115"/>
      <c r="E42" s="76">
        <v>3</v>
      </c>
      <c r="F42" s="24" t="e">
        <f>'Foley Observation'!AM13</f>
        <v>#DIV/0!</v>
      </c>
    </row>
    <row r="43" spans="1:6" x14ac:dyDescent="0.25">
      <c r="A43" s="115" t="s">
        <v>83</v>
      </c>
      <c r="B43" s="115"/>
      <c r="C43" s="115"/>
      <c r="D43" s="115"/>
      <c r="E43" s="76">
        <v>4</v>
      </c>
      <c r="F43" s="24" t="e">
        <f>'Foley Observation'!AM14</f>
        <v>#DIV/0!</v>
      </c>
    </row>
    <row r="44" spans="1:6" x14ac:dyDescent="0.25">
      <c r="A44" s="115" t="s">
        <v>85</v>
      </c>
      <c r="B44" s="115"/>
      <c r="C44" s="115"/>
      <c r="D44" s="115"/>
      <c r="E44" s="76">
        <v>5</v>
      </c>
      <c r="F44" s="24" t="e">
        <f>'Foley Observation'!AM15</f>
        <v>#DIV/0!</v>
      </c>
    </row>
    <row r="45" spans="1:6" x14ac:dyDescent="0.25">
      <c r="A45" s="115" t="s">
        <v>87</v>
      </c>
      <c r="B45" s="115"/>
      <c r="C45" s="115"/>
      <c r="D45" s="115"/>
      <c r="E45" s="76">
        <v>6</v>
      </c>
      <c r="F45" s="24" t="e">
        <f>'Foley Observation'!AM16</f>
        <v>#DIV/0!</v>
      </c>
    </row>
    <row r="46" spans="1:6" x14ac:dyDescent="0.25">
      <c r="A46" s="115" t="s">
        <v>89</v>
      </c>
      <c r="B46" s="115"/>
      <c r="C46" s="115"/>
      <c r="D46" s="115"/>
      <c r="E46" s="76">
        <v>7</v>
      </c>
      <c r="F46" s="24" t="e">
        <f>'Foley Observation'!AM17</f>
        <v>#DIV/0!</v>
      </c>
    </row>
    <row r="47" spans="1:6" x14ac:dyDescent="0.25">
      <c r="A47" s="115" t="s">
        <v>92</v>
      </c>
      <c r="B47" s="115"/>
      <c r="C47" s="115"/>
      <c r="D47" s="115"/>
      <c r="E47" s="76">
        <v>8</v>
      </c>
      <c r="F47" s="24" t="e">
        <f>'Foley Observation'!AM21</f>
        <v>#DIV/0!</v>
      </c>
    </row>
    <row r="48" spans="1:6" x14ac:dyDescent="0.25">
      <c r="A48" s="115" t="s">
        <v>93</v>
      </c>
      <c r="B48" s="115"/>
      <c r="C48" s="115"/>
      <c r="D48" s="115"/>
      <c r="E48" s="76">
        <v>9</v>
      </c>
      <c r="F48" s="24" t="e">
        <f>'Foley Observation'!AM23</f>
        <v>#DIV/0!</v>
      </c>
    </row>
    <row r="49" spans="1:6" x14ac:dyDescent="0.25">
      <c r="A49" s="115" t="s">
        <v>94</v>
      </c>
      <c r="B49" s="115"/>
      <c r="C49" s="115"/>
      <c r="D49" s="115"/>
      <c r="E49" s="76">
        <v>10</v>
      </c>
      <c r="F49" s="24" t="e">
        <f>'Foley Observation'!AM24</f>
        <v>#DIV/0!</v>
      </c>
    </row>
    <row r="50" spans="1:6" x14ac:dyDescent="0.25">
      <c r="A50" s="115" t="s">
        <v>95</v>
      </c>
      <c r="B50" s="115"/>
      <c r="C50" s="115"/>
      <c r="D50" s="115"/>
      <c r="E50" s="76">
        <v>11</v>
      </c>
      <c r="F50" s="24" t="e">
        <f>'Foley Observation'!AM25</f>
        <v>#DIV/0!</v>
      </c>
    </row>
    <row r="51" spans="1:6" x14ac:dyDescent="0.25"/>
  </sheetData>
  <mergeCells count="14">
    <mergeCell ref="A43:D43"/>
    <mergeCell ref="B23:K23"/>
    <mergeCell ref="B1:K1"/>
    <mergeCell ref="B2:K2"/>
    <mergeCell ref="A40:D40"/>
    <mergeCell ref="A41:D41"/>
    <mergeCell ref="A42:D42"/>
    <mergeCell ref="A50:D50"/>
    <mergeCell ref="A44:D44"/>
    <mergeCell ref="A45:D45"/>
    <mergeCell ref="A46:D46"/>
    <mergeCell ref="A47:D47"/>
    <mergeCell ref="A48:D48"/>
    <mergeCell ref="A49:D49"/>
  </mergeCells>
  <printOptions horizontalCentered="1" verticalCentered="1"/>
  <pageMargins left="0.17" right="0.17" top="0.18" bottom="0.2" header="0.17" footer="0.3"/>
  <pageSetup scale="1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O38"/>
  <sheetViews>
    <sheetView showGridLines="0" zoomScaleNormal="100" workbookViewId="0">
      <selection activeCell="E34" activeCellId="2" sqref="A33:D37 F33 E34:F37"/>
    </sheetView>
  </sheetViews>
  <sheetFormatPr defaultColWidth="0" defaultRowHeight="15" zeroHeight="1" x14ac:dyDescent="0.25"/>
  <cols>
    <col min="1" max="1" width="30.42578125" customWidth="1"/>
    <col min="2" max="2" width="16.42578125" customWidth="1"/>
    <col min="3" max="3" width="20.140625" customWidth="1"/>
    <col min="4" max="9" width="8.85546875" customWidth="1"/>
    <col min="10" max="10" width="11.42578125" customWidth="1"/>
    <col min="11" max="11" width="6.28515625" customWidth="1"/>
    <col min="12" max="15" width="8.85546875" customWidth="1"/>
    <col min="16" max="16384" width="8.85546875" hidden="1"/>
  </cols>
  <sheetData>
    <row r="1" spans="1:11" ht="90.75" customHeight="1" x14ac:dyDescent="0.4">
      <c r="A1" s="9" t="s">
        <v>69</v>
      </c>
      <c r="B1" s="118" t="s">
        <v>96</v>
      </c>
      <c r="C1" s="119"/>
      <c r="D1" s="119"/>
      <c r="E1" s="119"/>
      <c r="F1" s="119"/>
      <c r="G1" s="119"/>
      <c r="H1" s="119"/>
      <c r="I1" s="119"/>
      <c r="J1" s="119"/>
      <c r="K1" s="119"/>
    </row>
    <row r="2" spans="1:11" ht="21.75" customHeight="1" x14ac:dyDescent="0.25">
      <c r="A2" s="61">
        <f>'Chart-Foleys wIndication'!A3:B3</f>
        <v>0</v>
      </c>
      <c r="B2" s="120"/>
      <c r="C2" s="120"/>
      <c r="D2" s="120"/>
      <c r="E2" s="120"/>
      <c r="F2" s="120"/>
      <c r="G2" s="120"/>
      <c r="H2" s="120"/>
      <c r="I2" s="120"/>
      <c r="J2" s="120"/>
      <c r="K2" s="120"/>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2:11" x14ac:dyDescent="0.25"/>
    <row r="18" spans="2:11" x14ac:dyDescent="0.25"/>
    <row r="19" spans="2:11" x14ac:dyDescent="0.25"/>
    <row r="20" spans="2:11" x14ac:dyDescent="0.25"/>
    <row r="21" spans="2:11" x14ac:dyDescent="0.25"/>
    <row r="22" spans="2:11" ht="8.25" customHeight="1" x14ac:dyDescent="0.25"/>
    <row r="23" spans="2:11" ht="23.25" customHeight="1" x14ac:dyDescent="0.25">
      <c r="B23" s="116" t="s">
        <v>97</v>
      </c>
      <c r="C23" s="117"/>
      <c r="D23" s="117"/>
      <c r="E23" s="117"/>
      <c r="F23" s="117"/>
      <c r="G23" s="117"/>
      <c r="H23" s="117"/>
      <c r="I23" s="117"/>
      <c r="J23" s="117"/>
      <c r="K23" s="117"/>
    </row>
    <row r="24" spans="2:11" x14ac:dyDescent="0.25">
      <c r="B24" s="20" t="s">
        <v>98</v>
      </c>
      <c r="C24" s="3" t="s">
        <v>99</v>
      </c>
    </row>
    <row r="25" spans="2:11" x14ac:dyDescent="0.25">
      <c r="B25" s="20"/>
      <c r="C25" s="3" t="s">
        <v>100</v>
      </c>
    </row>
    <row r="26" spans="2:11" x14ac:dyDescent="0.25">
      <c r="B26" s="20" t="s">
        <v>101</v>
      </c>
      <c r="C26" s="3" t="s">
        <v>93</v>
      </c>
    </row>
    <row r="27" spans="2:11" x14ac:dyDescent="0.25">
      <c r="B27" s="20" t="s">
        <v>102</v>
      </c>
      <c r="C27" s="3" t="s">
        <v>94</v>
      </c>
    </row>
    <row r="28" spans="2:11" x14ac:dyDescent="0.25">
      <c r="B28" s="20" t="s">
        <v>103</v>
      </c>
      <c r="C28" s="3" t="s">
        <v>104</v>
      </c>
    </row>
    <row r="29" spans="2:11" x14ac:dyDescent="0.25"/>
    <row r="30" spans="2:11" x14ac:dyDescent="0.25"/>
    <row r="31" spans="2:11" x14ac:dyDescent="0.25"/>
    <row r="32" spans="2:11" x14ac:dyDescent="0.25"/>
    <row r="33" spans="1:6" x14ac:dyDescent="0.25">
      <c r="A33" s="23" t="s">
        <v>90</v>
      </c>
      <c r="B33" s="23"/>
      <c r="C33" s="23"/>
      <c r="D33" s="23"/>
      <c r="E33" s="23"/>
      <c r="F33" s="23" t="s">
        <v>91</v>
      </c>
    </row>
    <row r="34" spans="1:6" x14ac:dyDescent="0.25">
      <c r="A34" s="115" t="s">
        <v>92</v>
      </c>
      <c r="B34" s="115"/>
      <c r="C34" s="115"/>
      <c r="D34" s="115"/>
      <c r="E34" s="76">
        <v>8</v>
      </c>
      <c r="F34" s="24" t="e">
        <f>'Foley Observation'!AM21</f>
        <v>#DIV/0!</v>
      </c>
    </row>
    <row r="35" spans="1:6" x14ac:dyDescent="0.25">
      <c r="A35" s="115" t="s">
        <v>93</v>
      </c>
      <c r="B35" s="115"/>
      <c r="C35" s="115"/>
      <c r="D35" s="115"/>
      <c r="E35" s="76">
        <v>9</v>
      </c>
      <c r="F35" s="24" t="e">
        <f>'Foley Observation'!AM23</f>
        <v>#DIV/0!</v>
      </c>
    </row>
    <row r="36" spans="1:6" x14ac:dyDescent="0.25">
      <c r="A36" s="115" t="s">
        <v>94</v>
      </c>
      <c r="B36" s="115"/>
      <c r="C36" s="115"/>
      <c r="D36" s="115"/>
      <c r="E36" s="76">
        <v>10</v>
      </c>
      <c r="F36" s="24" t="e">
        <f>'Foley Observation'!AM24</f>
        <v>#DIV/0!</v>
      </c>
    </row>
    <row r="37" spans="1:6" x14ac:dyDescent="0.25">
      <c r="A37" s="115" t="s">
        <v>104</v>
      </c>
      <c r="B37" s="115"/>
      <c r="C37" s="115"/>
      <c r="D37" s="115"/>
      <c r="E37" s="76">
        <v>11</v>
      </c>
      <c r="F37" s="24" t="e">
        <f>'Foley Observation'!AM25</f>
        <v>#DIV/0!</v>
      </c>
    </row>
    <row r="38" spans="1:6" x14ac:dyDescent="0.25">
      <c r="A38" s="23"/>
      <c r="B38" s="23"/>
      <c r="C38" s="23"/>
      <c r="D38" s="23"/>
      <c r="E38" s="23"/>
      <c r="F38" s="23"/>
    </row>
  </sheetData>
  <mergeCells count="7">
    <mergeCell ref="A37:D37"/>
    <mergeCell ref="A34:D34"/>
    <mergeCell ref="A35:D35"/>
    <mergeCell ref="A36:D36"/>
    <mergeCell ref="B1:K1"/>
    <mergeCell ref="B2:K2"/>
    <mergeCell ref="B23:K23"/>
  </mergeCells>
  <printOptions horizontalCentered="1" verticalCentered="1"/>
  <pageMargins left="0.17" right="0.17" top="0.18" bottom="0.2" header="0.17" footer="0.3"/>
  <pageSetup scale="1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R51"/>
  <sheetViews>
    <sheetView showGridLines="0" zoomScaleNormal="100" workbookViewId="0">
      <selection activeCell="B23" sqref="B23:Q23"/>
    </sheetView>
  </sheetViews>
  <sheetFormatPr defaultColWidth="0" defaultRowHeight="15" zeroHeight="1" x14ac:dyDescent="0.25"/>
  <cols>
    <col min="1" max="1" width="30.42578125" customWidth="1"/>
    <col min="2" max="2" width="3.7109375" customWidth="1"/>
    <col min="3" max="3" width="10.28515625" customWidth="1"/>
    <col min="4" max="4" width="6.85546875" customWidth="1"/>
    <col min="5" max="5" width="14" customWidth="1"/>
    <col min="6" max="6" width="9.42578125" customWidth="1"/>
    <col min="7" max="7" width="10.42578125" customWidth="1"/>
    <col min="8" max="8" width="6.140625" customWidth="1"/>
    <col min="9" max="9" width="6.42578125" customWidth="1"/>
    <col min="10" max="10" width="3.7109375" customWidth="1"/>
    <col min="11" max="11" width="11.42578125" customWidth="1"/>
    <col min="12" max="12" width="6.28515625" customWidth="1"/>
    <col min="13" max="18" width="8.85546875" customWidth="1"/>
    <col min="19" max="16384" width="8.85546875" hidden="1"/>
  </cols>
  <sheetData>
    <row r="1" spans="1:17" ht="91.5" customHeight="1" x14ac:dyDescent="0.4">
      <c r="A1" s="9" t="s">
        <v>69</v>
      </c>
      <c r="B1" s="111" t="s">
        <v>105</v>
      </c>
      <c r="C1" s="112"/>
      <c r="D1" s="112"/>
      <c r="E1" s="112"/>
      <c r="F1" s="112"/>
      <c r="G1" s="112"/>
      <c r="H1" s="112"/>
      <c r="I1" s="112"/>
      <c r="J1" s="112"/>
      <c r="K1" s="112"/>
      <c r="L1" s="112"/>
      <c r="M1" s="112"/>
      <c r="N1" s="112"/>
      <c r="O1" s="112"/>
      <c r="P1" s="112"/>
      <c r="Q1" s="51"/>
    </row>
    <row r="2" spans="1:17" ht="30.75" customHeight="1" x14ac:dyDescent="0.25">
      <c r="A2" s="61">
        <f>'Chart-Foleys wIndication'!A3:B3</f>
        <v>0</v>
      </c>
      <c r="B2" s="122">
        <f>A2</f>
        <v>0</v>
      </c>
      <c r="C2" s="122"/>
      <c r="D2" s="122"/>
      <c r="E2" s="122"/>
      <c r="F2" s="122"/>
      <c r="G2" s="122"/>
      <c r="H2" s="122"/>
      <c r="I2" s="122"/>
      <c r="J2" s="122"/>
      <c r="K2" s="122"/>
      <c r="L2" s="122"/>
      <c r="M2" s="122"/>
      <c r="N2" s="122"/>
      <c r="O2" s="122"/>
      <c r="P2" s="122"/>
      <c r="Q2" s="52"/>
    </row>
    <row r="3" spans="1:17" x14ac:dyDescent="0.25"/>
    <row r="4" spans="1:17" ht="16.5" customHeight="1" x14ac:dyDescent="0.25"/>
    <row r="5" spans="1:17" ht="16.5" customHeight="1" x14ac:dyDescent="0.25"/>
    <row r="6" spans="1:17" ht="16.5" customHeight="1" x14ac:dyDescent="0.25"/>
    <row r="7" spans="1:17" ht="16.5" customHeight="1" x14ac:dyDescent="0.25"/>
    <row r="8" spans="1:17" ht="16.5" customHeight="1" x14ac:dyDescent="0.25"/>
    <row r="9" spans="1:17" ht="16.5" customHeight="1" x14ac:dyDescent="0.25"/>
    <row r="10" spans="1:17" ht="16.5" customHeight="1" x14ac:dyDescent="0.25"/>
    <row r="11" spans="1:17" ht="16.5" customHeight="1" x14ac:dyDescent="0.25"/>
    <row r="12" spans="1:17" ht="16.5" customHeight="1" x14ac:dyDescent="0.25"/>
    <row r="13" spans="1:17" ht="16.5" customHeight="1" x14ac:dyDescent="0.25"/>
    <row r="14" spans="1:17" ht="16.5" customHeight="1" x14ac:dyDescent="0.25"/>
    <row r="15" spans="1:17" ht="16.5" customHeight="1" x14ac:dyDescent="0.25"/>
    <row r="16" spans="1:17" ht="16.5" customHeight="1" x14ac:dyDescent="0.25"/>
    <row r="17" spans="2:17" ht="16.5" customHeight="1" x14ac:dyDescent="0.25"/>
    <row r="18" spans="2:17" ht="16.5" customHeight="1" x14ac:dyDescent="0.25"/>
    <row r="19" spans="2:17" ht="16.5" customHeight="1" x14ac:dyDescent="0.25"/>
    <row r="20" spans="2:17" ht="19.5" customHeight="1" x14ac:dyDescent="0.25"/>
    <row r="21" spans="2:17" ht="21" customHeight="1" x14ac:dyDescent="0.25"/>
    <row r="22" spans="2:17" ht="3" customHeight="1" x14ac:dyDescent="0.25"/>
    <row r="23" spans="2:17" ht="34.5" customHeight="1" x14ac:dyDescent="0.25">
      <c r="B23" s="123" t="s">
        <v>106</v>
      </c>
      <c r="C23" s="117"/>
      <c r="D23" s="117"/>
      <c r="E23" s="117"/>
      <c r="F23" s="117"/>
      <c r="G23" s="117"/>
      <c r="H23" s="117"/>
      <c r="I23" s="117"/>
      <c r="J23" s="117"/>
      <c r="K23" s="117"/>
      <c r="L23" s="117"/>
      <c r="M23" s="117"/>
      <c r="N23" s="117"/>
      <c r="O23" s="117"/>
      <c r="P23" s="117"/>
      <c r="Q23" s="117"/>
    </row>
    <row r="24" spans="2:17" s="50" customFormat="1" ht="23.25" customHeight="1" x14ac:dyDescent="0.25">
      <c r="C24" s="53" t="s">
        <v>76</v>
      </c>
      <c r="D24" s="121" t="s">
        <v>77</v>
      </c>
      <c r="E24" s="121"/>
      <c r="F24" s="121"/>
      <c r="G24" s="121"/>
      <c r="H24" s="121"/>
      <c r="I24" s="121"/>
      <c r="J24" s="53" t="s">
        <v>88</v>
      </c>
      <c r="K24" s="121" t="s">
        <v>89</v>
      </c>
      <c r="L24" s="121"/>
      <c r="M24" s="121"/>
      <c r="N24" s="121"/>
      <c r="O24" s="121"/>
      <c r="P24" s="121"/>
      <c r="Q24" s="56"/>
    </row>
    <row r="25" spans="2:17" s="50" customFormat="1" ht="23.25" customHeight="1" x14ac:dyDescent="0.25">
      <c r="C25" s="53" t="s">
        <v>78</v>
      </c>
      <c r="D25" s="121" t="s">
        <v>79</v>
      </c>
      <c r="E25" s="121"/>
      <c r="F25" s="121"/>
      <c r="G25" s="121"/>
      <c r="H25" s="121"/>
      <c r="I25" s="121"/>
      <c r="J25" s="55" t="s">
        <v>98</v>
      </c>
      <c r="K25" s="121" t="s">
        <v>107</v>
      </c>
      <c r="L25" s="121"/>
      <c r="M25" s="121"/>
      <c r="N25" s="121"/>
      <c r="O25" s="121"/>
      <c r="P25" s="121"/>
      <c r="Q25" s="56"/>
    </row>
    <row r="26" spans="2:17" s="50" customFormat="1" ht="23.25" customHeight="1" x14ac:dyDescent="0.25">
      <c r="C26" s="53" t="s">
        <v>80</v>
      </c>
      <c r="D26" s="121" t="s">
        <v>81</v>
      </c>
      <c r="E26" s="121"/>
      <c r="F26" s="121"/>
      <c r="G26" s="121"/>
      <c r="H26" s="121"/>
      <c r="I26" s="121"/>
      <c r="J26" s="55" t="s">
        <v>101</v>
      </c>
      <c r="K26" s="121" t="s">
        <v>93</v>
      </c>
      <c r="L26" s="121"/>
      <c r="M26" s="121"/>
      <c r="N26" s="121"/>
      <c r="O26" s="121"/>
      <c r="P26" s="121"/>
      <c r="Q26" s="56"/>
    </row>
    <row r="27" spans="2:17" s="50" customFormat="1" ht="23.25" customHeight="1" x14ac:dyDescent="0.25">
      <c r="C27" s="53" t="s">
        <v>82</v>
      </c>
      <c r="D27" s="121" t="s">
        <v>83</v>
      </c>
      <c r="E27" s="121"/>
      <c r="F27" s="121"/>
      <c r="G27" s="121"/>
      <c r="H27" s="121"/>
      <c r="I27" s="121"/>
      <c r="J27" s="55" t="s">
        <v>102</v>
      </c>
      <c r="K27" s="121" t="s">
        <v>94</v>
      </c>
      <c r="L27" s="121"/>
      <c r="M27" s="121"/>
      <c r="N27" s="121"/>
      <c r="O27" s="121"/>
      <c r="P27" s="121"/>
      <c r="Q27" s="56"/>
    </row>
    <row r="28" spans="2:17" s="50" customFormat="1" ht="23.25" customHeight="1" x14ac:dyDescent="0.25">
      <c r="C28" s="53" t="s">
        <v>84</v>
      </c>
      <c r="D28" s="121" t="s">
        <v>85</v>
      </c>
      <c r="E28" s="121"/>
      <c r="F28" s="121"/>
      <c r="G28" s="121"/>
      <c r="H28" s="121"/>
      <c r="I28" s="121"/>
      <c r="J28" s="55" t="s">
        <v>103</v>
      </c>
      <c r="K28" s="121" t="s">
        <v>104</v>
      </c>
      <c r="L28" s="121"/>
      <c r="M28" s="121"/>
      <c r="N28" s="121"/>
      <c r="O28" s="121"/>
      <c r="P28" s="121"/>
      <c r="Q28" s="56"/>
    </row>
    <row r="29" spans="2:17" s="50" customFormat="1" ht="23.25" customHeight="1" x14ac:dyDescent="0.25">
      <c r="C29" s="53" t="s">
        <v>86</v>
      </c>
      <c r="D29" s="121" t="s">
        <v>87</v>
      </c>
      <c r="E29" s="121"/>
      <c r="F29" s="121"/>
      <c r="G29" s="121"/>
      <c r="H29" s="121"/>
      <c r="I29" s="121"/>
      <c r="J29" s="54"/>
      <c r="K29" s="54"/>
      <c r="L29" s="54"/>
    </row>
    <row r="30" spans="2:17" ht="13.5" customHeight="1" x14ac:dyDescent="0.25"/>
    <row r="31" spans="2:17" ht="13.5" customHeight="1" x14ac:dyDescent="0.25"/>
    <row r="32" spans="2:17" ht="13.5" customHeight="1" x14ac:dyDescent="0.25"/>
    <row r="33" spans="1:7" ht="13.5" customHeight="1" x14ac:dyDescent="0.25"/>
    <row r="34" spans="1:7" ht="13.5" customHeight="1" x14ac:dyDescent="0.25"/>
    <row r="35" spans="1:7" x14ac:dyDescent="0.25"/>
    <row r="36" spans="1:7" x14ac:dyDescent="0.25"/>
    <row r="37" spans="1:7" x14ac:dyDescent="0.25"/>
    <row r="38" spans="1:7" x14ac:dyDescent="0.25"/>
    <row r="39" spans="1:7" x14ac:dyDescent="0.25">
      <c r="A39" s="23" t="s">
        <v>90</v>
      </c>
      <c r="B39" s="23"/>
      <c r="C39" s="23"/>
      <c r="D39" s="23"/>
      <c r="E39" s="23"/>
      <c r="F39" s="23"/>
      <c r="G39" s="23" t="s">
        <v>91</v>
      </c>
    </row>
    <row r="40" spans="1:7" x14ac:dyDescent="0.25">
      <c r="A40" s="115" t="s">
        <v>77</v>
      </c>
      <c r="B40" s="115"/>
      <c r="C40" s="115"/>
      <c r="D40" s="115"/>
      <c r="E40" s="115"/>
      <c r="F40" s="76">
        <v>1</v>
      </c>
      <c r="G40" s="24" t="e">
        <f>'Foley Observation'!AM10</f>
        <v>#DIV/0!</v>
      </c>
    </row>
    <row r="41" spans="1:7" x14ac:dyDescent="0.25">
      <c r="A41" s="115" t="s">
        <v>79</v>
      </c>
      <c r="B41" s="115"/>
      <c r="C41" s="115"/>
      <c r="D41" s="115"/>
      <c r="E41" s="115"/>
      <c r="F41" s="76">
        <v>2</v>
      </c>
      <c r="G41" s="24" t="e">
        <f>'Foley Observation'!AM11</f>
        <v>#DIV/0!</v>
      </c>
    </row>
    <row r="42" spans="1:7" x14ac:dyDescent="0.25">
      <c r="A42" s="115" t="s">
        <v>81</v>
      </c>
      <c r="B42" s="115"/>
      <c r="C42" s="115"/>
      <c r="D42" s="115"/>
      <c r="E42" s="115"/>
      <c r="F42" s="76">
        <v>3</v>
      </c>
      <c r="G42" s="24" t="e">
        <f>'Foley Observation'!AM13</f>
        <v>#DIV/0!</v>
      </c>
    </row>
    <row r="43" spans="1:7" x14ac:dyDescent="0.25">
      <c r="A43" s="115" t="s">
        <v>83</v>
      </c>
      <c r="B43" s="115"/>
      <c r="C43" s="115"/>
      <c r="D43" s="115"/>
      <c r="E43" s="115"/>
      <c r="F43" s="76">
        <v>4</v>
      </c>
      <c r="G43" s="24" t="e">
        <f>'Foley Observation'!AM14</f>
        <v>#DIV/0!</v>
      </c>
    </row>
    <row r="44" spans="1:7" x14ac:dyDescent="0.25">
      <c r="A44" s="115" t="s">
        <v>85</v>
      </c>
      <c r="B44" s="115"/>
      <c r="C44" s="115"/>
      <c r="D44" s="115"/>
      <c r="E44" s="115"/>
      <c r="F44" s="76">
        <v>5</v>
      </c>
      <c r="G44" s="24" t="e">
        <f>'Foley Observation'!AM15</f>
        <v>#DIV/0!</v>
      </c>
    </row>
    <row r="45" spans="1:7" x14ac:dyDescent="0.25">
      <c r="A45" s="115" t="s">
        <v>87</v>
      </c>
      <c r="B45" s="115"/>
      <c r="C45" s="115"/>
      <c r="D45" s="115"/>
      <c r="E45" s="115"/>
      <c r="F45" s="76">
        <v>6</v>
      </c>
      <c r="G45" s="24" t="e">
        <f>'Foley Observation'!AM16</f>
        <v>#DIV/0!</v>
      </c>
    </row>
    <row r="46" spans="1:7" x14ac:dyDescent="0.25">
      <c r="A46" s="115" t="s">
        <v>89</v>
      </c>
      <c r="B46" s="115"/>
      <c r="C46" s="115"/>
      <c r="D46" s="115"/>
      <c r="E46" s="115"/>
      <c r="F46" s="76">
        <v>7</v>
      </c>
      <c r="G46" s="24" t="e">
        <f>'Foley Observation'!AM17</f>
        <v>#DIV/0!</v>
      </c>
    </row>
    <row r="47" spans="1:7" x14ac:dyDescent="0.25">
      <c r="A47" s="115" t="s">
        <v>92</v>
      </c>
      <c r="B47" s="115"/>
      <c r="C47" s="115"/>
      <c r="D47" s="115"/>
      <c r="E47" s="115"/>
      <c r="F47" s="76">
        <v>8</v>
      </c>
      <c r="G47" s="24" t="e">
        <f>'Foley Observation'!AM21</f>
        <v>#DIV/0!</v>
      </c>
    </row>
    <row r="48" spans="1:7" x14ac:dyDescent="0.25">
      <c r="A48" s="115" t="s">
        <v>93</v>
      </c>
      <c r="B48" s="115"/>
      <c r="C48" s="115"/>
      <c r="D48" s="115"/>
      <c r="E48" s="115"/>
      <c r="F48" s="76">
        <v>9</v>
      </c>
      <c r="G48" s="24" t="e">
        <f>'Foley Observation'!AM23</f>
        <v>#DIV/0!</v>
      </c>
    </row>
    <row r="49" spans="1:7" x14ac:dyDescent="0.25">
      <c r="A49" s="115" t="s">
        <v>94</v>
      </c>
      <c r="B49" s="115"/>
      <c r="C49" s="115"/>
      <c r="D49" s="115"/>
      <c r="E49" s="115"/>
      <c r="F49" s="76">
        <v>10</v>
      </c>
      <c r="G49" s="24" t="e">
        <f>'Foley Observation'!AM24</f>
        <v>#DIV/0!</v>
      </c>
    </row>
    <row r="50" spans="1:7" x14ac:dyDescent="0.25">
      <c r="A50" s="115" t="s">
        <v>95</v>
      </c>
      <c r="B50" s="115"/>
      <c r="C50" s="115"/>
      <c r="D50" s="115"/>
      <c r="E50" s="115"/>
      <c r="F50" s="76">
        <v>11</v>
      </c>
      <c r="G50" s="24" t="e">
        <f>'Foley Observation'!AM25</f>
        <v>#DIV/0!</v>
      </c>
    </row>
    <row r="51" spans="1:7" x14ac:dyDescent="0.25">
      <c r="A51" s="23"/>
      <c r="B51" s="23"/>
      <c r="C51" s="23"/>
      <c r="D51" s="23"/>
      <c r="E51" s="23"/>
      <c r="F51" s="23"/>
      <c r="G51" s="23"/>
    </row>
  </sheetData>
  <mergeCells count="25">
    <mergeCell ref="B1:P1"/>
    <mergeCell ref="B2:P2"/>
    <mergeCell ref="B23:Q23"/>
    <mergeCell ref="A50:E50"/>
    <mergeCell ref="A45:E45"/>
    <mergeCell ref="A46:E46"/>
    <mergeCell ref="A47:E47"/>
    <mergeCell ref="A48:E48"/>
    <mergeCell ref="A49:E49"/>
    <mergeCell ref="A41:E41"/>
    <mergeCell ref="A40:E40"/>
    <mergeCell ref="A42:E42"/>
    <mergeCell ref="A43:E43"/>
    <mergeCell ref="A44:E44"/>
    <mergeCell ref="D24:I24"/>
    <mergeCell ref="D25:I25"/>
    <mergeCell ref="D26:I26"/>
    <mergeCell ref="D27:I27"/>
    <mergeCell ref="D28:I28"/>
    <mergeCell ref="D29:I29"/>
    <mergeCell ref="K24:P24"/>
    <mergeCell ref="K25:P25"/>
    <mergeCell ref="K26:P26"/>
    <mergeCell ref="K27:P27"/>
    <mergeCell ref="K28:P28"/>
  </mergeCells>
  <printOptions horizontalCentered="1" verticalCentered="1"/>
  <pageMargins left="0.25" right="0.17" top="0.38" bottom="0.17" header="0.17" footer="0.2"/>
  <pageSetup scale="9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W54"/>
  <sheetViews>
    <sheetView showGridLines="0" zoomScaleNormal="100" workbookViewId="0">
      <selection activeCell="A48" sqref="A48:XFD1048576"/>
    </sheetView>
  </sheetViews>
  <sheetFormatPr defaultColWidth="0" defaultRowHeight="15" zeroHeight="1" x14ac:dyDescent="0.25"/>
  <cols>
    <col min="1" max="1" width="10.140625" customWidth="1"/>
    <col min="2" max="13" width="8.85546875" customWidth="1"/>
    <col min="14" max="14" width="7.7109375" customWidth="1"/>
    <col min="15" max="18" width="8.85546875" customWidth="1"/>
    <col min="19" max="23" width="0" hidden="1" customWidth="1"/>
    <col min="24" max="16384" width="8.85546875" hidden="1"/>
  </cols>
  <sheetData>
    <row r="1" spans="1:14" ht="57" customHeight="1" x14ac:dyDescent="0.25"/>
    <row r="2" spans="1:14" ht="24.75" customHeight="1" x14ac:dyDescent="0.25">
      <c r="A2" s="129" t="s">
        <v>108</v>
      </c>
      <c r="B2" s="129"/>
      <c r="C2" s="124" t="s">
        <v>109</v>
      </c>
      <c r="D2" s="125"/>
      <c r="E2" s="125"/>
      <c r="F2" s="125"/>
      <c r="G2" s="125"/>
      <c r="H2" s="125"/>
      <c r="I2" s="125"/>
      <c r="J2" s="125"/>
      <c r="K2" s="125"/>
      <c r="L2" s="125"/>
      <c r="M2" s="125"/>
      <c r="N2" s="125"/>
    </row>
    <row r="3" spans="1:14" ht="17.25" customHeight="1" x14ac:dyDescent="0.25">
      <c r="A3" s="126">
        <f>'Chart-Foleys wIndication'!A3:B3</f>
        <v>0</v>
      </c>
      <c r="B3" s="126"/>
      <c r="C3" s="127">
        <f>A3</f>
        <v>0</v>
      </c>
      <c r="D3" s="127"/>
      <c r="E3" s="127"/>
      <c r="F3" s="127"/>
      <c r="G3" s="127"/>
      <c r="H3" s="127"/>
      <c r="I3" s="127"/>
      <c r="J3" s="127"/>
      <c r="K3" s="127"/>
      <c r="L3" s="127"/>
      <c r="M3" s="127"/>
      <c r="N3" s="127"/>
    </row>
    <row r="4" spans="1:14" ht="15" customHeight="1" x14ac:dyDescent="0.25">
      <c r="A4" s="128" t="s">
        <v>110</v>
      </c>
      <c r="B4" s="128"/>
    </row>
    <row r="5" spans="1:14" ht="17.25" customHeight="1" x14ac:dyDescent="0.25">
      <c r="A5" s="128"/>
      <c r="B5" s="128"/>
    </row>
    <row r="6" spans="1:14" x14ac:dyDescent="0.25">
      <c r="A6" s="128"/>
      <c r="B6" s="128"/>
    </row>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23" x14ac:dyDescent="0.25">
      <c r="A33" s="60"/>
      <c r="B33" s="60"/>
      <c r="C33" s="60"/>
      <c r="D33" s="60"/>
      <c r="E33" s="60"/>
      <c r="F33" s="60"/>
      <c r="G33" s="60"/>
      <c r="H33" s="60"/>
      <c r="I33" s="60"/>
      <c r="J33" s="60"/>
      <c r="K33" s="60"/>
      <c r="L33" s="60"/>
      <c r="M33" s="60"/>
      <c r="N33" s="60"/>
      <c r="O33" s="60"/>
      <c r="P33" s="60"/>
      <c r="Q33" s="60"/>
      <c r="R33" s="60"/>
      <c r="S33" s="60"/>
      <c r="T33" s="60"/>
      <c r="U33" s="60"/>
      <c r="V33" s="60"/>
      <c r="W33" s="60"/>
    </row>
    <row r="34" spans="1:23" x14ac:dyDescent="0.25">
      <c r="O34" s="60"/>
      <c r="P34" s="60"/>
      <c r="Q34" s="60"/>
      <c r="R34" s="60"/>
      <c r="S34" s="60"/>
      <c r="T34" s="60"/>
      <c r="U34" s="60"/>
      <c r="V34" s="60"/>
      <c r="W34" s="60"/>
    </row>
    <row r="35" spans="1:23" x14ac:dyDescent="0.25">
      <c r="O35" s="60"/>
      <c r="P35" s="60"/>
      <c r="Q35" s="60"/>
      <c r="R35" s="60"/>
      <c r="S35" s="60"/>
      <c r="T35" s="60"/>
      <c r="U35" s="60"/>
      <c r="V35" s="60"/>
      <c r="W35" s="60"/>
    </row>
    <row r="36" spans="1:23" x14ac:dyDescent="0.25">
      <c r="B36" s="23"/>
      <c r="C36" s="23"/>
      <c r="D36" s="23"/>
      <c r="E36" s="23"/>
      <c r="F36" s="23"/>
      <c r="G36" s="23"/>
      <c r="H36" s="23"/>
      <c r="I36" s="23"/>
      <c r="J36" s="23"/>
      <c r="O36" s="60"/>
      <c r="P36" s="60"/>
      <c r="Q36" s="60"/>
      <c r="R36" s="60"/>
      <c r="S36" s="60"/>
      <c r="T36" s="60"/>
      <c r="U36" s="60"/>
      <c r="V36" s="60"/>
      <c r="W36" s="60"/>
    </row>
    <row r="37" spans="1:23" x14ac:dyDescent="0.25">
      <c r="B37" s="23"/>
      <c r="C37" s="23"/>
      <c r="D37" s="23"/>
      <c r="E37" s="23"/>
      <c r="F37" s="23"/>
      <c r="G37" s="23"/>
      <c r="H37" s="23"/>
      <c r="I37" s="23"/>
      <c r="J37" s="23"/>
      <c r="O37" s="60"/>
      <c r="P37" s="60"/>
      <c r="Q37" s="60"/>
      <c r="R37" s="60"/>
      <c r="S37" s="60"/>
      <c r="T37" s="60"/>
      <c r="U37" s="60"/>
      <c r="V37" s="60"/>
      <c r="W37" s="60"/>
    </row>
    <row r="38" spans="1:23" x14ac:dyDescent="0.25">
      <c r="B38" s="23"/>
      <c r="C38" s="23">
        <f>'Foley Observation'!A46</f>
        <v>0</v>
      </c>
      <c r="D38" s="23" t="s">
        <v>57</v>
      </c>
      <c r="E38" s="23"/>
      <c r="F38" s="23"/>
      <c r="G38" s="23"/>
      <c r="H38" s="23"/>
      <c r="I38" s="23"/>
      <c r="J38" s="23"/>
      <c r="O38" s="60"/>
      <c r="P38" s="60"/>
      <c r="Q38" s="60"/>
      <c r="R38" s="60"/>
      <c r="S38" s="60"/>
      <c r="T38" s="60"/>
      <c r="U38" s="60"/>
      <c r="V38" s="60"/>
      <c r="W38" s="60"/>
    </row>
    <row r="39" spans="1:23" x14ac:dyDescent="0.25">
      <c r="B39" s="23"/>
      <c r="C39" s="23">
        <f>'Foley Observation'!A47</f>
        <v>0</v>
      </c>
      <c r="D39" s="23" t="s">
        <v>58</v>
      </c>
      <c r="E39" s="23"/>
      <c r="F39" s="23"/>
      <c r="G39" s="23"/>
      <c r="H39" s="23"/>
      <c r="I39" s="23"/>
      <c r="J39" s="23"/>
      <c r="O39" s="60"/>
      <c r="P39" s="60"/>
      <c r="Q39" s="60"/>
      <c r="R39" s="60"/>
      <c r="S39" s="60"/>
      <c r="T39" s="60"/>
      <c r="U39" s="60"/>
      <c r="V39" s="60"/>
      <c r="W39" s="60"/>
    </row>
    <row r="40" spans="1:23" x14ac:dyDescent="0.25">
      <c r="B40" s="23"/>
      <c r="C40" s="23">
        <f>'Foley Observation'!A48</f>
        <v>0</v>
      </c>
      <c r="D40" s="23" t="s">
        <v>59</v>
      </c>
      <c r="E40" s="23"/>
      <c r="F40" s="23"/>
      <c r="G40" s="23"/>
      <c r="H40" s="23"/>
      <c r="I40" s="23"/>
      <c r="J40" s="23"/>
      <c r="O40" s="60"/>
      <c r="P40" s="60"/>
      <c r="Q40" s="60"/>
      <c r="R40" s="60"/>
      <c r="S40" s="60"/>
      <c r="T40" s="60"/>
      <c r="U40" s="60"/>
      <c r="V40" s="60"/>
      <c r="W40" s="60"/>
    </row>
    <row r="41" spans="1:23" x14ac:dyDescent="0.25">
      <c r="B41" s="23"/>
      <c r="C41" s="23">
        <f>'Foley Observation'!A49</f>
        <v>0</v>
      </c>
      <c r="D41" s="23" t="s">
        <v>60</v>
      </c>
      <c r="E41" s="23"/>
      <c r="F41" s="23"/>
      <c r="G41" s="23"/>
      <c r="H41" s="23"/>
      <c r="I41" s="23"/>
      <c r="J41" s="23"/>
      <c r="O41" s="60"/>
      <c r="P41" s="60"/>
      <c r="Q41" s="60"/>
      <c r="R41" s="60"/>
      <c r="S41" s="60"/>
      <c r="T41" s="60"/>
      <c r="U41" s="60"/>
      <c r="V41" s="60"/>
      <c r="W41" s="60"/>
    </row>
    <row r="42" spans="1:23" ht="17.25" x14ac:dyDescent="0.25">
      <c r="B42" s="23"/>
      <c r="C42" s="23">
        <f>'Foley Observation'!A50</f>
        <v>0</v>
      </c>
      <c r="D42" s="23" t="s">
        <v>111</v>
      </c>
      <c r="E42" s="23"/>
      <c r="F42" s="23"/>
      <c r="G42" s="23"/>
      <c r="H42" s="23"/>
      <c r="I42" s="23"/>
      <c r="J42" s="23"/>
      <c r="O42" s="60"/>
      <c r="P42" s="60"/>
      <c r="Q42" s="60"/>
      <c r="R42" s="60"/>
      <c r="S42" s="60"/>
      <c r="T42" s="60"/>
      <c r="U42" s="60"/>
      <c r="V42" s="60"/>
      <c r="W42" s="60"/>
    </row>
    <row r="43" spans="1:23" x14ac:dyDescent="0.25">
      <c r="B43" s="23"/>
      <c r="C43" s="23">
        <f>'Foley Observation'!A51</f>
        <v>0</v>
      </c>
      <c r="D43" s="23" t="s">
        <v>62</v>
      </c>
      <c r="E43" s="23"/>
      <c r="F43" s="23"/>
      <c r="G43" s="23"/>
      <c r="H43" s="23"/>
      <c r="I43" s="23"/>
      <c r="J43" s="23"/>
      <c r="O43" s="60"/>
      <c r="P43" s="60"/>
      <c r="Q43" s="60"/>
      <c r="R43" s="60"/>
      <c r="S43" s="60"/>
      <c r="T43" s="60"/>
      <c r="U43" s="60"/>
      <c r="V43" s="60"/>
      <c r="W43" s="60"/>
    </row>
    <row r="44" spans="1:23" x14ac:dyDescent="0.25">
      <c r="B44" s="23"/>
      <c r="C44" s="23">
        <f>'Foley Observation'!A52</f>
        <v>0</v>
      </c>
      <c r="D44" s="23" t="s">
        <v>63</v>
      </c>
      <c r="E44" s="23"/>
      <c r="F44" s="23"/>
      <c r="G44" s="23"/>
      <c r="H44" s="23"/>
      <c r="I44" s="23"/>
      <c r="J44" s="23"/>
      <c r="O44" s="60"/>
      <c r="P44" s="60"/>
      <c r="Q44" s="60"/>
      <c r="R44" s="60"/>
      <c r="S44" s="60"/>
      <c r="T44" s="60"/>
      <c r="U44" s="60"/>
      <c r="V44" s="60"/>
      <c r="W44" s="60"/>
    </row>
    <row r="45" spans="1:23" x14ac:dyDescent="0.25">
      <c r="B45" s="23"/>
      <c r="C45" s="23">
        <f>'Foley Observation'!A53</f>
        <v>0</v>
      </c>
      <c r="D45" s="23" t="s">
        <v>64</v>
      </c>
      <c r="E45" s="23"/>
      <c r="F45" s="23"/>
      <c r="G45" s="23"/>
      <c r="H45" s="23"/>
      <c r="I45" s="23"/>
      <c r="J45" s="23"/>
      <c r="O45" s="60"/>
      <c r="P45" s="60"/>
      <c r="Q45" s="60"/>
      <c r="R45" s="60"/>
      <c r="S45" s="60"/>
      <c r="T45" s="60"/>
      <c r="U45" s="60"/>
      <c r="V45" s="60"/>
      <c r="W45" s="60"/>
    </row>
    <row r="46" spans="1:23" x14ac:dyDescent="0.25">
      <c r="B46" s="23"/>
      <c r="C46" s="23">
        <f>'Foley Observation'!A54</f>
        <v>0</v>
      </c>
      <c r="D46" s="23" t="s">
        <v>112</v>
      </c>
      <c r="E46" s="23"/>
      <c r="F46" s="23"/>
      <c r="G46" s="23"/>
      <c r="H46" s="23"/>
      <c r="I46" s="23"/>
      <c r="J46" s="23"/>
      <c r="O46" s="60"/>
      <c r="P46" s="60"/>
      <c r="Q46" s="60"/>
      <c r="R46" s="60"/>
      <c r="S46" s="60"/>
      <c r="T46" s="60"/>
      <c r="U46" s="60"/>
      <c r="V46" s="60"/>
      <c r="W46" s="60"/>
    </row>
    <row r="47" spans="1:23" x14ac:dyDescent="0.25">
      <c r="B47" s="23"/>
      <c r="C47" s="23"/>
      <c r="D47" s="23"/>
      <c r="E47" s="23"/>
      <c r="F47" s="23"/>
      <c r="G47" s="23"/>
      <c r="H47" s="23"/>
      <c r="I47" s="23"/>
      <c r="J47" s="23"/>
      <c r="O47" s="60"/>
      <c r="P47" s="60"/>
      <c r="Q47" s="60"/>
      <c r="R47" s="60"/>
      <c r="S47" s="60"/>
      <c r="T47" s="60"/>
      <c r="U47" s="60"/>
      <c r="V47" s="60"/>
      <c r="W47" s="60"/>
    </row>
    <row r="48" spans="1:23" hidden="1" x14ac:dyDescent="0.25">
      <c r="O48" s="60"/>
      <c r="P48" s="60"/>
      <c r="Q48" s="60"/>
      <c r="R48" s="60"/>
      <c r="S48" s="60"/>
      <c r="T48" s="60"/>
      <c r="U48" s="60"/>
      <c r="V48" s="60"/>
      <c r="W48" s="60"/>
    </row>
    <row r="49" spans="15:23" hidden="1" x14ac:dyDescent="0.25">
      <c r="O49" s="60"/>
      <c r="P49" s="60"/>
      <c r="Q49" s="60"/>
      <c r="R49" s="60"/>
      <c r="S49" s="60"/>
      <c r="T49" s="60"/>
      <c r="U49" s="60"/>
      <c r="V49" s="60"/>
      <c r="W49" s="60"/>
    </row>
    <row r="50" spans="15:23" hidden="1" x14ac:dyDescent="0.25">
      <c r="O50" s="60"/>
      <c r="P50" s="60"/>
      <c r="Q50" s="60"/>
      <c r="R50" s="60"/>
      <c r="S50" s="60"/>
      <c r="T50" s="60"/>
      <c r="U50" s="60"/>
      <c r="V50" s="60"/>
      <c r="W50" s="60"/>
    </row>
    <row r="51" spans="15:23" hidden="1" x14ac:dyDescent="0.25">
      <c r="O51" s="60"/>
      <c r="P51" s="60"/>
      <c r="Q51" s="60"/>
      <c r="R51" s="60"/>
      <c r="S51" s="60"/>
      <c r="T51" s="60"/>
      <c r="U51" s="60"/>
      <c r="V51" s="60"/>
      <c r="W51" s="60"/>
    </row>
    <row r="52" spans="15:23" hidden="1" x14ac:dyDescent="0.25">
      <c r="O52" s="60"/>
      <c r="P52" s="60"/>
      <c r="Q52" s="60"/>
      <c r="R52" s="60"/>
      <c r="S52" s="60"/>
      <c r="T52" s="60"/>
      <c r="U52" s="60"/>
      <c r="V52" s="60"/>
      <c r="W52" s="60"/>
    </row>
    <row r="53" spans="15:23" hidden="1" x14ac:dyDescent="0.25">
      <c r="O53" s="60"/>
      <c r="P53" s="60"/>
      <c r="Q53" s="60"/>
      <c r="R53" s="60"/>
      <c r="S53" s="60"/>
      <c r="T53" s="60"/>
      <c r="U53" s="60"/>
      <c r="V53" s="60"/>
      <c r="W53" s="60"/>
    </row>
    <row r="54" spans="15:23" hidden="1" x14ac:dyDescent="0.25">
      <c r="O54" s="60"/>
      <c r="P54" s="60"/>
      <c r="Q54" s="60"/>
      <c r="R54" s="60"/>
      <c r="S54" s="60"/>
      <c r="T54" s="60"/>
      <c r="U54" s="60"/>
      <c r="V54" s="60"/>
      <c r="W54" s="60"/>
    </row>
  </sheetData>
  <mergeCells count="5">
    <mergeCell ref="C2:N2"/>
    <mergeCell ref="A3:B3"/>
    <mergeCell ref="C3:N3"/>
    <mergeCell ref="A4:B6"/>
    <mergeCell ref="A2:B2"/>
  </mergeCells>
  <printOptions horizontalCentered="1"/>
  <pageMargins left="0.22" right="0.25" top="0.49" bottom="0.38" header="0.17" footer="0.26"/>
  <pageSetup scale="1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C4FC7F50B2924BBF729A81F242C064" ma:contentTypeVersion="12" ma:contentTypeDescription="Create a new document." ma:contentTypeScope="" ma:versionID="04623794b0e8fe814be6f18773e5d720">
  <xsd:schema xmlns:xsd="http://www.w3.org/2001/XMLSchema" xmlns:xs="http://www.w3.org/2001/XMLSchema" xmlns:p="http://schemas.microsoft.com/office/2006/metadata/properties" xmlns:ns2="ecfbe915-9126-42a8-a48c-3e0297c3c1e5" xmlns:ns3="3d08c8a7-9df9-4555-8d11-95621841a2b5" targetNamespace="http://schemas.microsoft.com/office/2006/metadata/properties" ma:root="true" ma:fieldsID="1eb92b8a1f1e9b74de8b04f7cb3b9291" ns2:_="" ns3:_="">
    <xsd:import namespace="ecfbe915-9126-42a8-a48c-3e0297c3c1e5"/>
    <xsd:import namespace="3d08c8a7-9df9-4555-8d11-95621841a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be915-9126-42a8-a48c-3e0297c3c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ca614cc-dca0-4265-ae34-e8e48e416d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08c8a7-9df9-4555-8d11-95621841a2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9b6abe-02db-4e98-87cf-bd9d9c2eb6cd}" ma:internalName="TaxCatchAll" ma:showField="CatchAllData" ma:web="3d08c8a7-9df9-4555-8d11-95621841a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08c8a7-9df9-4555-8d11-95621841a2b5" xsi:nil="true"/>
    <lcf76f155ced4ddcb4097134ff3c332f xmlns="ecfbe915-9126-42a8-a48c-3e0297c3c1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0BA73-22EB-40B0-B352-6FE7351A3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be915-9126-42a8-a48c-3e0297c3c1e5"/>
    <ds:schemaRef ds:uri="3d08c8a7-9df9-4555-8d11-95621841a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C57442-B469-444F-95F0-452195A96BA4}">
  <ds:schemaRefs>
    <ds:schemaRef ds:uri="http://schemas.microsoft.com/office/2006/metadata/properties"/>
    <ds:schemaRef ds:uri="http://schemas.microsoft.com/office/infopath/2007/PartnerControls"/>
    <ds:schemaRef ds:uri="3d08c8a7-9df9-4555-8d11-95621841a2b5"/>
    <ds:schemaRef ds:uri="ecfbe915-9126-42a8-a48c-3e0297c3c1e5"/>
  </ds:schemaRefs>
</ds:datastoreItem>
</file>

<file path=customXml/itemProps3.xml><?xml version="1.0" encoding="utf-8"?>
<ds:datastoreItem xmlns:ds="http://schemas.openxmlformats.org/officeDocument/2006/customXml" ds:itemID="{4B3A315D-9C2D-43DD-94BB-454F51E5FE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Directions</vt:lpstr>
      <vt:lpstr>Foley Observation</vt:lpstr>
      <vt:lpstr>Chart-Foleys wIndication</vt:lpstr>
      <vt:lpstr>Chart-Direct Observation</vt:lpstr>
      <vt:lpstr>Chart-Chart Review</vt:lpstr>
      <vt:lpstr>Chart-Combined</vt:lpstr>
      <vt:lpstr>Chart-Indications</vt:lpstr>
      <vt:lpstr>'Chart-Chart Review'!Print_Area</vt:lpstr>
      <vt:lpstr>'Chart-Combined'!Print_Area</vt:lpstr>
      <vt:lpstr>'Chart-Direct Observation'!Print_Area</vt:lpstr>
      <vt:lpstr>'Chart-Foleys wIndication'!Print_Area</vt:lpstr>
      <vt:lpstr>'Chart-Indications'!Print_Area</vt:lpstr>
      <vt:lpstr>'Foley Observation'!Print_Area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Foley Catheter Observation and Quality Tool</dc:title>
  <dc:subject>Foley Catheter Observation and Quality Tool</dc:subject>
  <dc:creator>Health Services Advisory Group (HSAG)</dc:creator>
  <cp:keywords>HSAG, Foley, catheter, observation, quality</cp:keywords>
  <dc:description/>
  <cp:lastModifiedBy>Tracy Fisk</cp:lastModifiedBy>
  <cp:revision/>
  <dcterms:created xsi:type="dcterms:W3CDTF">2012-02-01T03:21:09Z</dcterms:created>
  <dcterms:modified xsi:type="dcterms:W3CDTF">2026-05-18T19:25:05Z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0x01010085C4FC7F50B2924BBF729A81F242C064</vt:lpwstr>
  </property>
</Properties>
</file>